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diaz\AppData\Local\Temp\oa\"/>
    </mc:Choice>
  </mc:AlternateContent>
  <bookViews>
    <workbookView xWindow="0" yWindow="0" windowWidth="20325" windowHeight="9735" tabRatio="819" firstSheet="1" activeTab="1"/>
  </bookViews>
  <sheets>
    <sheet name="DATOS 1" sheetId="84" state="hidden" r:id="rId1"/>
    <sheet name="RT03- F19" sheetId="103" r:id="rId2"/>
  </sheets>
  <externalReferences>
    <externalReference r:id="rId3"/>
  </externalReferences>
  <definedNames>
    <definedName name="DELTAMAXI">'[1]PRUEBAS DE CALIBRACION'!$G$18</definedName>
    <definedName name="DIVISIÓNDEESCALA">[1]DATOS!$E$13</definedName>
    <definedName name="LEXCENTRICIDAD">'[1]PRUEBAS DE CALIBRACION'!$H$11</definedName>
    <definedName name="Print_Area" localSheetId="0">'DATOS 1'!$A$1:$AA$97</definedName>
    <definedName name="Print_Area" localSheetId="1">'RT03- F19'!$A$1:$J$88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03" l="1"/>
  <c r="E25" i="103"/>
  <c r="D19" i="103"/>
  <c r="D17" i="103"/>
  <c r="D16" i="103"/>
  <c r="H11" i="103"/>
  <c r="D11" i="103"/>
  <c r="D9" i="103"/>
  <c r="D8" i="103"/>
  <c r="D7" i="103"/>
  <c r="J5" i="103"/>
  <c r="G81" i="103" l="1"/>
  <c r="B81" i="103"/>
  <c r="G80" i="103"/>
  <c r="B80" i="103"/>
  <c r="AA35" i="84" l="1"/>
  <c r="AA38" i="84"/>
  <c r="AA41" i="84"/>
  <c r="AA44" i="84"/>
  <c r="AA32" i="84"/>
  <c r="Z31" i="84"/>
  <c r="Z32" i="84"/>
  <c r="Z33" i="84"/>
  <c r="Z34" i="84"/>
  <c r="Z35" i="84"/>
  <c r="Z36" i="84"/>
  <c r="Z37" i="84"/>
  <c r="Z38" i="84"/>
  <c r="Z39" i="84"/>
  <c r="Z40" i="84"/>
  <c r="Z41" i="84"/>
  <c r="Z42" i="84"/>
  <c r="Z43" i="84"/>
  <c r="Z44" i="84"/>
  <c r="Z45" i="84"/>
  <c r="Z12" i="84"/>
  <c r="Z13" i="84"/>
  <c r="Z14" i="84"/>
  <c r="Z15" i="84"/>
  <c r="Z16" i="84"/>
  <c r="Z17" i="84"/>
  <c r="Z18" i="84"/>
  <c r="Z19" i="84"/>
  <c r="Z20" i="84"/>
  <c r="Z21" i="84"/>
  <c r="Z22" i="84"/>
  <c r="Z23" i="84"/>
  <c r="Z24" i="84"/>
  <c r="Z25" i="84"/>
  <c r="Z26" i="84"/>
  <c r="Z27" i="84"/>
  <c r="Z30" i="84" l="1"/>
  <c r="Z11" i="84" l="1"/>
</calcChain>
</file>

<file path=xl/sharedStrings.xml><?xml version="1.0" encoding="utf-8"?>
<sst xmlns="http://schemas.openxmlformats.org/spreadsheetml/2006/main" count="451" uniqueCount="220">
  <si>
    <t>A</t>
  </si>
  <si>
    <t>No</t>
  </si>
  <si>
    <t>Información del Cliente</t>
  </si>
  <si>
    <t xml:space="preserve">Dirección                       </t>
  </si>
  <si>
    <t xml:space="preserve">Ciudad                          </t>
  </si>
  <si>
    <t>Fecha de recepción</t>
  </si>
  <si>
    <t>Serie</t>
  </si>
  <si>
    <t>Fecha de calibración</t>
  </si>
  <si>
    <t>Fabricante</t>
  </si>
  <si>
    <t>Identificación</t>
  </si>
  <si>
    <t>Clase de exactitud</t>
  </si>
  <si>
    <t>Certificado</t>
  </si>
  <si>
    <t>Fecha de Calibración</t>
  </si>
  <si>
    <t>FIRMAS AUTORIZADAS:</t>
  </si>
  <si>
    <t>Ciudad</t>
  </si>
  <si>
    <t>Solicitante</t>
  </si>
  <si>
    <t>Dirección</t>
  </si>
  <si>
    <t>Clase</t>
  </si>
  <si>
    <t>Serial</t>
  </si>
  <si>
    <t>Marcación</t>
  </si>
  <si>
    <t>Fecha de Recepción</t>
  </si>
  <si>
    <r>
      <t>Solicitante</t>
    </r>
    <r>
      <rPr>
        <sz val="12"/>
        <color rgb="FF000000"/>
        <rFont val="Arial Narrow"/>
        <family val="2"/>
      </rPr>
      <t xml:space="preserve">                    </t>
    </r>
  </si>
  <si>
    <t>………………………..FIN DE ESTE DOCUMENTO………………………..</t>
  </si>
  <si>
    <t>Sartorius</t>
  </si>
  <si>
    <t>B 444195367</t>
  </si>
  <si>
    <t>AJS</t>
  </si>
  <si>
    <t>AKI</t>
  </si>
  <si>
    <t>AKJ</t>
  </si>
  <si>
    <t>AGU</t>
  </si>
  <si>
    <t>AH3</t>
  </si>
  <si>
    <t>AJ1</t>
  </si>
  <si>
    <t>AKA</t>
  </si>
  <si>
    <t>AHL</t>
  </si>
  <si>
    <t>AJG</t>
  </si>
  <si>
    <t>ALZ</t>
  </si>
  <si>
    <t>ALW</t>
  </si>
  <si>
    <t>ACT</t>
  </si>
  <si>
    <t>ABN</t>
  </si>
  <si>
    <t>AC1</t>
  </si>
  <si>
    <t>ABY</t>
  </si>
  <si>
    <t>AB9</t>
  </si>
  <si>
    <t>AAM</t>
  </si>
  <si>
    <t>Mettler T</t>
  </si>
  <si>
    <t>2*</t>
  </si>
  <si>
    <t>20*</t>
  </si>
  <si>
    <t>200*</t>
  </si>
  <si>
    <t>Rice Lake</t>
  </si>
  <si>
    <t>Mettler Toledo</t>
  </si>
  <si>
    <t>Ing. Luis Henry Barreto Rojas</t>
  </si>
  <si>
    <t>Valor nominal (g)</t>
  </si>
  <si>
    <t>Error (mg)</t>
  </si>
  <si>
    <t>Incertidumbre de calibración (mg)</t>
  </si>
  <si>
    <t>No porta</t>
  </si>
  <si>
    <t>No identifica</t>
  </si>
  <si>
    <t>Cap-376-16</t>
  </si>
  <si>
    <t>punto</t>
  </si>
  <si>
    <t>E 2</t>
  </si>
  <si>
    <t>F 1</t>
  </si>
  <si>
    <t xml:space="preserve">F1   1 g  </t>
  </si>
  <si>
    <t xml:space="preserve">F1   2 g  </t>
  </si>
  <si>
    <t xml:space="preserve">F1   2 g punto </t>
  </si>
  <si>
    <t xml:space="preserve">F1   5 g  </t>
  </si>
  <si>
    <t xml:space="preserve">F1   10 g  </t>
  </si>
  <si>
    <t xml:space="preserve">F1   20 g  </t>
  </si>
  <si>
    <t xml:space="preserve">F1   20 g punto </t>
  </si>
  <si>
    <t xml:space="preserve">F1   50 g  </t>
  </si>
  <si>
    <t xml:space="preserve">F1   100 g  </t>
  </si>
  <si>
    <t xml:space="preserve">F1   200 g  </t>
  </si>
  <si>
    <t xml:space="preserve">F1   200 g punto </t>
  </si>
  <si>
    <t xml:space="preserve">F1   500 g  </t>
  </si>
  <si>
    <t xml:space="preserve">F1   1000 g  </t>
  </si>
  <si>
    <t xml:space="preserve">F1   2000 g  </t>
  </si>
  <si>
    <t xml:space="preserve">F1   2000 g punto </t>
  </si>
  <si>
    <t xml:space="preserve">F1   5000 g  </t>
  </si>
  <si>
    <t xml:space="preserve">E2   1 g  </t>
  </si>
  <si>
    <t xml:space="preserve">E2   2 g  </t>
  </si>
  <si>
    <t xml:space="preserve">E2   2 g punto </t>
  </si>
  <si>
    <t xml:space="preserve">E2   5 g  </t>
  </si>
  <si>
    <t xml:space="preserve">E2   10 g  </t>
  </si>
  <si>
    <t xml:space="preserve">E2   20 g  </t>
  </si>
  <si>
    <t xml:space="preserve">E2   20 g punto </t>
  </si>
  <si>
    <t xml:space="preserve">E2   50 g  </t>
  </si>
  <si>
    <t xml:space="preserve">E2   100 g  </t>
  </si>
  <si>
    <t xml:space="preserve">E2   200 g  </t>
  </si>
  <si>
    <t xml:space="preserve">E2   200 g punto </t>
  </si>
  <si>
    <t xml:space="preserve">E2   500 g  </t>
  </si>
  <si>
    <t xml:space="preserve">E2   1000 g  </t>
  </si>
  <si>
    <t xml:space="preserve">E2   2000 g  </t>
  </si>
  <si>
    <t xml:space="preserve">E2   2000 g punto </t>
  </si>
  <si>
    <t xml:space="preserve">E2   5000 g  </t>
  </si>
  <si>
    <t>E2   10000 g</t>
  </si>
  <si>
    <t>F1   10000 g</t>
  </si>
  <si>
    <t>F1   20000 g</t>
  </si>
  <si>
    <r>
      <t>Incertidumbre de densidad U</t>
    </r>
    <r>
      <rPr>
        <b/>
        <i/>
        <sz val="10"/>
        <color theme="1"/>
        <rFont val="Arial"/>
        <family val="2"/>
      </rPr>
      <t>(ρ</t>
    </r>
    <r>
      <rPr>
        <b/>
        <i/>
        <vertAlign val="subscript"/>
        <sz val="10"/>
        <color theme="1"/>
        <rFont val="Arial"/>
        <family val="2"/>
      </rPr>
      <t>t</t>
    </r>
    <r>
      <rPr>
        <b/>
        <i/>
        <sz val="10"/>
        <color theme="1"/>
        <rFont val="Arial"/>
        <family val="2"/>
      </rPr>
      <t>)                             kg/m3</t>
    </r>
  </si>
  <si>
    <r>
      <t xml:space="preserve">Resolución </t>
    </r>
    <r>
      <rPr>
        <b/>
        <i/>
        <sz val="10"/>
        <color theme="1"/>
        <rFont val="Arial"/>
        <family val="2"/>
      </rPr>
      <t>d</t>
    </r>
  </si>
  <si>
    <t>Identificación Interna</t>
  </si>
  <si>
    <t>Firma</t>
  </si>
  <si>
    <t>M-008</t>
  </si>
  <si>
    <t>M-007</t>
  </si>
  <si>
    <t>M-006</t>
  </si>
  <si>
    <t>M-005</t>
  </si>
  <si>
    <t>M-009</t>
  </si>
  <si>
    <t>M-001</t>
  </si>
  <si>
    <t>M-002</t>
  </si>
  <si>
    <t>M-003</t>
  </si>
  <si>
    <t>M-004</t>
  </si>
  <si>
    <t>M-016</t>
  </si>
  <si>
    <t>Descripción de las pesas</t>
  </si>
  <si>
    <t>1 kg</t>
  </si>
  <si>
    <t>2 kg</t>
  </si>
  <si>
    <t>5 kg</t>
  </si>
  <si>
    <t>10 kg</t>
  </si>
  <si>
    <t>Pesas</t>
  </si>
  <si>
    <t>Metrologos</t>
  </si>
  <si>
    <t>Codigo interno</t>
  </si>
  <si>
    <t>Nombre del Metrologo</t>
  </si>
  <si>
    <t>Arcesio Velandia Carreño</t>
  </si>
  <si>
    <t>Luis Henry Barreto Rojas</t>
  </si>
  <si>
    <t>Pedro Jose Vargas Lopéz</t>
  </si>
  <si>
    <t>Elvis Aguirre Romero</t>
  </si>
  <si>
    <t>Identificación / Serie</t>
  </si>
  <si>
    <t>Capacidad (Según Certificado)</t>
  </si>
  <si>
    <t>División de Escala / Resolución</t>
  </si>
  <si>
    <t>Corrección (Según Certificado)</t>
  </si>
  <si>
    <t>Incertidumbre del Certificado</t>
  </si>
  <si>
    <t>Factor de Cobertura (Según Certificado)</t>
  </si>
  <si>
    <t>Trazabilidad y numero</t>
  </si>
  <si>
    <t>Lufft Opus 20</t>
  </si>
  <si>
    <t>M-012 ..</t>
  </si>
  <si>
    <t>M-013 ..</t>
  </si>
  <si>
    <t>M-010 ..</t>
  </si>
  <si>
    <t>M-011 ..</t>
  </si>
  <si>
    <t>20  kg</t>
  </si>
  <si>
    <r>
      <t xml:space="preserve">Unidades en   " °C ,  rH%  </t>
    </r>
    <r>
      <rPr>
        <sz val="14"/>
        <color theme="0"/>
        <rFont val="Arial"/>
        <family val="2"/>
      </rPr>
      <t>y</t>
    </r>
    <r>
      <rPr>
        <b/>
        <sz val="14"/>
        <color theme="0"/>
        <rFont val="Arial"/>
        <family val="2"/>
      </rPr>
      <t xml:space="preserve"> hPa " </t>
    </r>
    <r>
      <rPr>
        <sz val="14"/>
        <color theme="0"/>
        <rFont val="Arial"/>
        <family val="2"/>
      </rPr>
      <t xml:space="preserve"> según corresponda</t>
    </r>
  </si>
  <si>
    <t xml:space="preserve">F1 R  5 g  </t>
  </si>
  <si>
    <t xml:space="preserve">F1 R  10 g  </t>
  </si>
  <si>
    <t xml:space="preserve">F1 R  20 g  </t>
  </si>
  <si>
    <t xml:space="preserve">F1 R  20 g punto </t>
  </si>
  <si>
    <t xml:space="preserve">F1 R  50 g  </t>
  </si>
  <si>
    <t xml:space="preserve">F1 R  100 g  </t>
  </si>
  <si>
    <t xml:space="preserve">F1 R  200 g  </t>
  </si>
  <si>
    <t xml:space="preserve">F1 R  200 g punto </t>
  </si>
  <si>
    <t xml:space="preserve">F1 R  500 g  </t>
  </si>
  <si>
    <t xml:space="preserve">F1 R  1000 g  </t>
  </si>
  <si>
    <t xml:space="preserve">F1 R  2000 g  </t>
  </si>
  <si>
    <t xml:space="preserve">F1 R  2000 g punto </t>
  </si>
  <si>
    <t xml:space="preserve">F1 R  5000 g  </t>
  </si>
  <si>
    <t>Codigo Interno</t>
  </si>
  <si>
    <t>M-014</t>
  </si>
  <si>
    <t>1996-1999-2148</t>
  </si>
  <si>
    <t>AV</t>
  </si>
  <si>
    <t>LH</t>
  </si>
  <si>
    <t>PV</t>
  </si>
  <si>
    <t>EA</t>
  </si>
  <si>
    <t>20 kg</t>
  </si>
  <si>
    <t>Intervalo de Medición (g) Clase M1</t>
  </si>
  <si>
    <t>E M P mg</t>
  </si>
  <si>
    <t xml:space="preserve">Valor Nominal </t>
  </si>
  <si>
    <t>Incertidumbre mg</t>
  </si>
  <si>
    <t>N/A</t>
  </si>
  <si>
    <t xml:space="preserve"> Director Tecnico / Sust SGL</t>
  </si>
  <si>
    <t xml:space="preserve"> Sistema de Gestión / Sust Dir Tecnico</t>
  </si>
  <si>
    <t>Lab Volumen / Sust Lab Masa</t>
  </si>
  <si>
    <t xml:space="preserve"> Lab Masa / Sust Lab Volumen</t>
  </si>
  <si>
    <t xml:space="preserve">F1 R  1 g  </t>
  </si>
  <si>
    <t xml:space="preserve">F1 R  2 g  </t>
  </si>
  <si>
    <t xml:space="preserve">F1 R  2 g punto </t>
  </si>
  <si>
    <t>CMC PESA tabla 1 OIML R 111-1 CLASE M1</t>
  </si>
  <si>
    <r>
      <t xml:space="preserve">Valor Nominal </t>
    </r>
    <r>
      <rPr>
        <b/>
        <i/>
        <sz val="12"/>
        <color theme="1"/>
        <rFont val="Arial"/>
        <family val="2"/>
      </rPr>
      <t>m</t>
    </r>
    <r>
      <rPr>
        <b/>
        <i/>
        <vertAlign val="subscript"/>
        <sz val="12"/>
        <color theme="1"/>
        <rFont val="Arial"/>
        <family val="2"/>
      </rPr>
      <t xml:space="preserve">Nt  </t>
    </r>
    <r>
      <rPr>
        <b/>
        <i/>
        <sz val="12"/>
        <color theme="1"/>
        <rFont val="Arial"/>
        <family val="2"/>
      </rPr>
      <t>en g</t>
    </r>
  </si>
  <si>
    <r>
      <t xml:space="preserve">Densidad </t>
    </r>
    <r>
      <rPr>
        <b/>
        <i/>
        <sz val="12"/>
        <color theme="1"/>
        <rFont val="Arial"/>
        <family val="2"/>
      </rPr>
      <t>ρ</t>
    </r>
    <r>
      <rPr>
        <b/>
        <i/>
        <vertAlign val="subscript"/>
        <sz val="12"/>
        <color theme="1"/>
        <rFont val="Arial"/>
        <family val="2"/>
      </rPr>
      <t xml:space="preserve">t            </t>
    </r>
    <r>
      <rPr>
        <b/>
        <i/>
        <sz val="12"/>
        <color theme="1"/>
        <rFont val="Arial"/>
        <family val="2"/>
      </rPr>
      <t>kg/m3</t>
    </r>
  </si>
  <si>
    <r>
      <t>Densidad kg/m</t>
    </r>
    <r>
      <rPr>
        <b/>
        <vertAlign val="superscript"/>
        <sz val="12"/>
        <color theme="1"/>
        <rFont val="Arial"/>
        <family val="2"/>
      </rPr>
      <t>3</t>
    </r>
  </si>
  <si>
    <r>
      <t>Incertidumbre de densidad kg/m</t>
    </r>
    <r>
      <rPr>
        <b/>
        <vertAlign val="superscript"/>
        <sz val="12"/>
        <color theme="1"/>
        <rFont val="Arial"/>
        <family val="2"/>
      </rPr>
      <t>3</t>
    </r>
  </si>
  <si>
    <r>
      <t>Densidad del aire kg/m</t>
    </r>
    <r>
      <rPr>
        <b/>
        <vertAlign val="superscript"/>
        <sz val="12"/>
        <color theme="1"/>
        <rFont val="Arial"/>
        <family val="2"/>
      </rPr>
      <t>3</t>
    </r>
  </si>
  <si>
    <t>Patron Utilizado en la Calibración - BALANZAS</t>
  </si>
  <si>
    <t>1995-1998-2149</t>
  </si>
  <si>
    <t>1994-1997-2127</t>
  </si>
  <si>
    <t xml:space="preserve">  V-002</t>
  </si>
  <si>
    <t>°C</t>
  </si>
  <si>
    <t>hPa</t>
  </si>
  <si>
    <t>rH%</t>
  </si>
  <si>
    <t xml:space="preserve">  V-002 </t>
  </si>
  <si>
    <t>M-010</t>
  </si>
  <si>
    <t>M-011</t>
  </si>
  <si>
    <t>M-012</t>
  </si>
  <si>
    <t>M-013</t>
  </si>
  <si>
    <t>CAT-144-16                                  CAH-060-16                                CERT-16-EMP-1056-2567</t>
  </si>
  <si>
    <t>CAT-145-16                                 CAH-061-16                                 CERT-16-EMP-1057-2567</t>
  </si>
  <si>
    <t>Fecha de elaboración :</t>
  </si>
  <si>
    <t>1 g</t>
  </si>
  <si>
    <t>2 g</t>
  </si>
  <si>
    <t>2 g *</t>
  </si>
  <si>
    <t xml:space="preserve">5 g </t>
  </si>
  <si>
    <t>10 g</t>
  </si>
  <si>
    <t>20 g</t>
  </si>
  <si>
    <t>20 g *</t>
  </si>
  <si>
    <t>50 g</t>
  </si>
  <si>
    <t>100 g</t>
  </si>
  <si>
    <t>200 g</t>
  </si>
  <si>
    <t>200 g *</t>
  </si>
  <si>
    <t>500 g</t>
  </si>
  <si>
    <t>2 kg *</t>
  </si>
  <si>
    <t>5 kg C</t>
  </si>
  <si>
    <t>10 kg C</t>
  </si>
  <si>
    <t>20 kg C</t>
  </si>
  <si>
    <t>Informe</t>
  </si>
  <si>
    <t>Informe No.</t>
  </si>
  <si>
    <t>Datos de las Pesas Patrón</t>
  </si>
  <si>
    <t>Fecha de Informe</t>
  </si>
  <si>
    <t>Lugar de Informe</t>
  </si>
  <si>
    <t>Número de pesas suministradas para el Informe:</t>
  </si>
  <si>
    <t>1.   DESCRIPCIÓN DEL EQUIPO</t>
  </si>
  <si>
    <t xml:space="preserve">3.  RESULTADO DEL EXAME FISICO </t>
  </si>
  <si>
    <t>2.   CODIGO INTERNO</t>
  </si>
  <si>
    <t>4. REGISTRO FOTOGRAFICO</t>
  </si>
  <si>
    <t>5.   OBSERVACIONES</t>
  </si>
  <si>
    <t>Informe por</t>
  </si>
  <si>
    <t xml:space="preserve">Información </t>
  </si>
  <si>
    <t>Datos de las Pesas   Laboratorio SIC</t>
  </si>
  <si>
    <t>Patron Utilizado  - Termohigrometros</t>
  </si>
  <si>
    <t>Teniendo en cuenta el formato RT03 - 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</si>
</sst>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yyyy\-mm\-dd;@"/>
    <numFmt numFmtId="165" formatCode="0.000"/>
    <numFmt numFmtId="166" formatCode="0.0"/>
    <numFmt numFmtId="167" formatCode="0.0000"/>
    <numFmt numFmtId="168" formatCode="0.0000000"/>
    <numFmt numFmtId="169" formatCode="0_ &quot;kg&quot;"/>
    <numFmt numFmtId="170" formatCode="0_ &quot;g&quot;"/>
    <numFmt numFmtId="171" formatCode="0\ &quot;g&quot;"/>
    <numFmt numFmtId="172" formatCode="0\ &quot;g *&quot;"/>
    <numFmt numFmtId="173" formatCode="\1\ &quot;kg&quot;"/>
    <numFmt numFmtId="174" formatCode="\2\ &quot;kg&quot;"/>
    <numFmt numFmtId="175" formatCode="\2\ &quot;kg *&quot;"/>
    <numFmt numFmtId="176" formatCode="\5\ &quot;kg&quot;"/>
    <numFmt numFmtId="177" formatCode="0\ &quot;kg&quot;"/>
    <numFmt numFmtId="178" formatCode="\5\ &quot;kg C&quot;"/>
    <numFmt numFmtId="179" formatCode="0\ &quot;kg C&quot;"/>
  </numFmts>
  <fonts count="2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vertAlign val="subscript"/>
      <sz val="10"/>
      <color theme="1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sz val="14"/>
      <color theme="1"/>
      <name val="Arial"/>
      <family val="2"/>
    </font>
    <font>
      <sz val="10"/>
      <color theme="0"/>
      <name val="Arial"/>
      <family val="2"/>
    </font>
    <font>
      <sz val="12"/>
      <color theme="0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sz val="11"/>
      <color rgb="FFFFFFFF"/>
      <name val="Calibri"/>
      <family val="2"/>
      <scheme val="minor"/>
    </font>
    <font>
      <sz val="12"/>
      <color rgb="FFFF0000"/>
      <name val="Arial Narrow"/>
      <family val="2"/>
    </font>
    <font>
      <b/>
      <i/>
      <vertAlign val="sub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rgb="FF7030A0"/>
        </stop>
        <stop position="1">
          <color rgb="FFFFFF00"/>
        </stop>
      </gradientFill>
    </fill>
    <fill>
      <patternFill patternType="darkTrellis">
        <fgColor auto="1"/>
        <bgColor auto="1"/>
      </patternFill>
    </fill>
    <fill>
      <patternFill patternType="lightGray">
        <fgColor auto="1"/>
        <bgColor auto="1"/>
      </patternFill>
    </fill>
    <fill>
      <patternFill patternType="mediumGray">
        <fgColor auto="1"/>
        <bgColor auto="1"/>
      </patternFill>
    </fill>
    <fill>
      <patternFill patternType="darkDown">
        <fgColor auto="1"/>
        <bgColor auto="1"/>
      </patternFill>
    </fill>
    <fill>
      <patternFill patternType="solid">
        <fgColor rgb="FFB6FD0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2" fontId="8" fillId="8" borderId="0">
      <protection hidden="1"/>
    </xf>
    <xf numFmtId="2" fontId="8" fillId="9" borderId="20">
      <alignment horizontal="center" vertical="center"/>
      <protection hidden="1"/>
    </xf>
    <xf numFmtId="2" fontId="8" fillId="10" borderId="20">
      <alignment horizontal="center" vertical="center"/>
      <protection hidden="1"/>
    </xf>
    <xf numFmtId="2" fontId="8" fillId="11" borderId="20">
      <alignment horizontal="center" vertical="center"/>
      <protection hidden="1"/>
    </xf>
    <xf numFmtId="2" fontId="8" fillId="12" borderId="20">
      <alignment horizontal="center" vertical="center"/>
      <protection hidden="1"/>
    </xf>
  </cellStyleXfs>
  <cellXfs count="3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vertical="center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17" fillId="0" borderId="0" xfId="0" applyFont="1"/>
    <xf numFmtId="0" fontId="7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7" fillId="6" borderId="0" xfId="0" applyFont="1" applyFill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5" borderId="0" xfId="0" applyFont="1" applyFill="1"/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2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2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169" fontId="15" fillId="0" borderId="29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66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66" fontId="15" fillId="0" borderId="7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171" fontId="9" fillId="0" borderId="36" xfId="0" applyNumberFormat="1" applyFont="1" applyFill="1" applyBorder="1" applyAlignment="1">
      <alignment horizontal="center" vertical="center"/>
    </xf>
    <xf numFmtId="172" fontId="9" fillId="0" borderId="36" xfId="0" applyNumberFormat="1" applyFont="1" applyFill="1" applyBorder="1" applyAlignment="1">
      <alignment horizontal="center" vertical="center"/>
    </xf>
    <xf numFmtId="173" fontId="9" fillId="0" borderId="3" xfId="0" applyNumberFormat="1" applyFont="1" applyFill="1" applyBorder="1" applyAlignment="1">
      <alignment horizontal="center" vertical="center"/>
    </xf>
    <xf numFmtId="174" fontId="9" fillId="0" borderId="3" xfId="0" applyNumberFormat="1" applyFont="1" applyFill="1" applyBorder="1" applyAlignment="1">
      <alignment horizontal="center" vertical="center"/>
    </xf>
    <xf numFmtId="175" fontId="9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178" fontId="9" fillId="0" borderId="3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" xfId="0" applyNumberFormat="1" applyFont="1" applyBorder="1" applyAlignment="1">
      <alignment horizontal="center" vertical="center"/>
    </xf>
    <xf numFmtId="1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166" fontId="14" fillId="0" borderId="18" xfId="0" applyNumberFormat="1" applyFont="1" applyBorder="1" applyAlignment="1">
      <alignment horizontal="center" vertical="center"/>
    </xf>
    <xf numFmtId="0" fontId="14" fillId="13" borderId="8" xfId="0" applyFont="1" applyFill="1" applyBorder="1" applyAlignment="1">
      <alignment horizontal="center" vertical="center" wrapText="1"/>
    </xf>
    <xf numFmtId="0" fontId="14" fillId="13" borderId="28" xfId="0" applyFont="1" applyFill="1" applyBorder="1" applyAlignment="1">
      <alignment horizontal="center" vertical="center"/>
    </xf>
    <xf numFmtId="164" fontId="14" fillId="13" borderId="28" xfId="0" applyNumberFormat="1" applyFont="1" applyFill="1" applyBorder="1" applyAlignment="1">
      <alignment horizontal="center" vertical="center"/>
    </xf>
    <xf numFmtId="168" fontId="14" fillId="13" borderId="28" xfId="0" applyNumberFormat="1" applyFont="1" applyFill="1" applyBorder="1" applyAlignment="1">
      <alignment horizontal="center" vertical="center"/>
    </xf>
    <xf numFmtId="0" fontId="14" fillId="13" borderId="41" xfId="0" applyFont="1" applyFill="1" applyBorder="1" applyAlignment="1">
      <alignment horizontal="center" vertical="center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5" xfId="0" applyFont="1" applyFill="1" applyBorder="1" applyAlignment="1">
      <alignment horizontal="center" vertical="center"/>
    </xf>
    <xf numFmtId="164" fontId="14" fillId="13" borderId="5" xfId="0" applyNumberFormat="1" applyFont="1" applyFill="1" applyBorder="1" applyAlignment="1">
      <alignment horizontal="center" vertical="center"/>
    </xf>
    <xf numFmtId="168" fontId="14" fillId="13" borderId="5" xfId="0" applyNumberFormat="1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164" fontId="14" fillId="0" borderId="38" xfId="0" applyNumberFormat="1" applyFont="1" applyBorder="1" applyAlignment="1">
      <alignment horizontal="center" vertical="center"/>
    </xf>
    <xf numFmtId="166" fontId="14" fillId="0" borderId="5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167" fontId="14" fillId="0" borderId="2" xfId="0" applyNumberFormat="1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170" fontId="23" fillId="0" borderId="3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166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6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69" fontId="23" fillId="0" borderId="3" xfId="0" applyNumberFormat="1" applyFont="1" applyBorder="1" applyAlignment="1">
      <alignment horizontal="center" vertical="center"/>
    </xf>
    <xf numFmtId="169" fontId="23" fillId="0" borderId="9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3" fillId="7" borderId="23" xfId="0" applyFont="1" applyFill="1" applyBorder="1" applyAlignment="1" applyProtection="1">
      <alignment horizontal="center" vertical="center" wrapText="1"/>
    </xf>
    <xf numFmtId="0" fontId="13" fillId="7" borderId="24" xfId="0" applyFont="1" applyFill="1" applyBorder="1" applyAlignment="1" applyProtection="1">
      <alignment horizontal="center" vertical="center" wrapText="1"/>
    </xf>
    <xf numFmtId="0" fontId="13" fillId="7" borderId="22" xfId="0" applyFont="1" applyFill="1" applyBorder="1" applyAlignment="1" applyProtection="1">
      <alignment horizontal="center" vertical="center" wrapText="1"/>
    </xf>
    <xf numFmtId="0" fontId="13" fillId="7" borderId="46" xfId="0" applyFont="1" applyFill="1" applyBorder="1" applyAlignment="1" applyProtection="1">
      <alignment horizontal="center" vertical="center" wrapText="1"/>
    </xf>
    <xf numFmtId="0" fontId="13" fillId="7" borderId="16" xfId="0" applyFont="1" applyFill="1" applyBorder="1" applyAlignment="1" applyProtection="1">
      <alignment horizontal="center" vertical="center" wrapText="1"/>
    </xf>
    <xf numFmtId="0" fontId="13" fillId="7" borderId="45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2" fontId="22" fillId="4" borderId="7" xfId="1" applyNumberFormat="1" applyFont="1" applyFill="1" applyBorder="1" applyAlignment="1" applyProtection="1">
      <alignment horizontal="center" vertical="center" wrapText="1"/>
      <protection hidden="1"/>
    </xf>
    <xf numFmtId="0" fontId="21" fillId="3" borderId="0" xfId="0" applyFont="1" applyFill="1" applyBorder="1" applyAlignment="1" applyProtection="1">
      <alignment horizontal="center" vertical="center" wrapText="1"/>
    </xf>
    <xf numFmtId="0" fontId="13" fillId="7" borderId="32" xfId="0" applyFont="1" applyFill="1" applyBorder="1" applyAlignment="1">
      <alignment horizontal="center" vertical="center"/>
    </xf>
    <xf numFmtId="0" fontId="13" fillId="7" borderId="54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center" vertical="center"/>
    </xf>
    <xf numFmtId="0" fontId="13" fillId="7" borderId="43" xfId="0" applyFont="1" applyFill="1" applyBorder="1" applyAlignment="1" applyProtection="1">
      <alignment horizontal="center" vertical="center" wrapText="1"/>
    </xf>
    <xf numFmtId="0" fontId="13" fillId="7" borderId="26" xfId="0" applyFont="1" applyFill="1" applyBorder="1" applyAlignment="1" applyProtection="1">
      <alignment horizontal="center" vertical="center" wrapText="1"/>
    </xf>
    <xf numFmtId="0" fontId="13" fillId="7" borderId="21" xfId="0" applyFont="1" applyFill="1" applyBorder="1" applyAlignment="1" applyProtection="1">
      <alignment horizontal="center" vertical="center" wrapText="1"/>
    </xf>
    <xf numFmtId="2" fontId="22" fillId="4" borderId="36" xfId="1" applyNumberFormat="1" applyFont="1" applyFill="1" applyBorder="1" applyAlignment="1" applyProtection="1">
      <alignment horizontal="center" vertical="center" wrapText="1"/>
      <protection hidden="1"/>
    </xf>
    <xf numFmtId="2" fontId="22" fillId="4" borderId="3" xfId="1" applyNumberFormat="1" applyFont="1" applyFill="1" applyBorder="1" applyAlignment="1" applyProtection="1">
      <alignment horizontal="center" vertical="center" wrapText="1"/>
      <protection hidden="1"/>
    </xf>
    <xf numFmtId="2" fontId="22" fillId="4" borderId="1" xfId="1" applyNumberFormat="1" applyFont="1" applyFill="1" applyBorder="1" applyAlignment="1" applyProtection="1">
      <alignment horizontal="center" vertical="center" wrapText="1"/>
      <protection hidden="1"/>
    </xf>
    <xf numFmtId="2" fontId="22" fillId="4" borderId="2" xfId="1" applyNumberFormat="1" applyFont="1" applyFill="1" applyBorder="1" applyAlignment="1" applyProtection="1">
      <alignment horizontal="center" vertical="center" wrapText="1"/>
      <protection hidden="1"/>
    </xf>
    <xf numFmtId="2" fontId="22" fillId="4" borderId="41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0" xfId="0" applyNumberFormat="1" applyFont="1" applyBorder="1" applyAlignment="1">
      <alignment horizontal="center" vertical="center"/>
    </xf>
    <xf numFmtId="0" fontId="16" fillId="0" borderId="51" xfId="0" applyNumberFormat="1" applyFont="1" applyBorder="1" applyAlignment="1">
      <alignment horizontal="center" vertical="center"/>
    </xf>
    <xf numFmtId="0" fontId="16" fillId="0" borderId="41" xfId="0" applyNumberFormat="1" applyFont="1" applyBorder="1" applyAlignment="1">
      <alignment horizontal="center" vertical="center"/>
    </xf>
    <xf numFmtId="0" fontId="13" fillId="7" borderId="8" xfId="0" applyFont="1" applyFill="1" applyBorder="1" applyAlignment="1" applyProtection="1">
      <alignment horizontal="center" vertical="center" wrapText="1"/>
    </xf>
    <xf numFmtId="0" fontId="13" fillId="7" borderId="28" xfId="0" applyFont="1" applyFill="1" applyBorder="1" applyAlignment="1" applyProtection="1">
      <alignment horizontal="center" vertical="center" wrapText="1"/>
    </xf>
    <xf numFmtId="0" fontId="13" fillId="7" borderId="29" xfId="0" applyFont="1" applyFill="1" applyBorder="1" applyAlignment="1" applyProtection="1">
      <alignment horizontal="center" vertical="center" wrapText="1"/>
    </xf>
    <xf numFmtId="0" fontId="13" fillId="7" borderId="3" xfId="0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 applyProtection="1">
      <alignment horizontal="center" vertical="center" wrapText="1"/>
    </xf>
    <xf numFmtId="0" fontId="13" fillId="7" borderId="7" xfId="0" applyFont="1" applyFill="1" applyBorder="1" applyAlignment="1" applyProtection="1">
      <alignment horizontal="center" vertical="center" wrapText="1"/>
    </xf>
    <xf numFmtId="0" fontId="13" fillId="7" borderId="46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7" borderId="4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23" fillId="7" borderId="23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3" fillId="7" borderId="43" xfId="0" applyFont="1" applyFill="1" applyBorder="1" applyAlignment="1">
      <alignment horizontal="center" vertical="center"/>
    </xf>
    <xf numFmtId="0" fontId="23" fillId="7" borderId="26" xfId="0" applyFont="1" applyFill="1" applyBorder="1" applyAlignment="1">
      <alignment horizontal="center" vertical="center"/>
    </xf>
    <xf numFmtId="0" fontId="23" fillId="7" borderId="21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2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/>
    </xf>
    <xf numFmtId="2" fontId="16" fillId="0" borderId="33" xfId="0" applyNumberFormat="1" applyFont="1" applyFill="1" applyBorder="1" applyAlignment="1">
      <alignment horizontal="center" vertical="center"/>
    </xf>
    <xf numFmtId="2" fontId="16" fillId="0" borderId="31" xfId="0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4" fontId="26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justify" vertical="justify" wrapText="1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justify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164" fontId="2" fillId="3" borderId="0" xfId="0" applyNumberFormat="1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left"/>
    </xf>
    <xf numFmtId="164" fontId="6" fillId="3" borderId="0" xfId="0" applyNumberFormat="1" applyFont="1" applyFill="1" applyAlignment="1">
      <alignment horizontal="center" vertical="center" wrapText="1"/>
    </xf>
  </cellXfs>
  <cellStyles count="7">
    <cellStyle name="Buena" xfId="1" builtinId="26"/>
    <cellStyle name="Estilo 1" xfId="2"/>
    <cellStyle name="Estilo 2" xfId="3"/>
    <cellStyle name="Estilo 3" xfId="4"/>
    <cellStyle name="Estilo 4" xfId="5"/>
    <cellStyle name="Estilo 5" xfId="6"/>
    <cellStyle name="Normal" xfId="0" builtinId="0"/>
  </cellStyles>
  <dxfs count="0"/>
  <tableStyles count="0" defaultTableStyle="TableStyleMedium2" defaultPivotStyle="PivotStyleLight16"/>
  <colors>
    <mruColors>
      <color rgb="FF1F4E78"/>
      <color rgb="FF538DD5"/>
      <color rgb="FFB6FD03"/>
      <color rgb="FF9BC2E6"/>
      <color rgb="FFFFF2CC"/>
      <color rgb="FFFFFFFF"/>
      <color rgb="FFDDEBF7"/>
      <color rgb="FFACB9CA"/>
      <color rgb="FFBDD7EE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20736\Users\Users\eaguirre\Documents\Laboratorios%20de%20masas%20y%20volumen%20(RT03)\Calibraciones%20Balanzas\CERTIFICADO%200000%202016Abril19%20HCB%20MAX%202200%20g%20PEDRO%20VAR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0"/>
    </sheetNames>
    <sheetDataSet>
      <sheetData sheetId="0">
        <row r="7">
          <cell r="C7" t="str">
            <v>Bogotá. D.C.</v>
          </cell>
        </row>
        <row r="13">
          <cell r="E13">
            <v>0.1</v>
          </cell>
        </row>
      </sheetData>
      <sheetData sheetId="1">
        <row r="6">
          <cell r="E6">
            <v>20.549999999999997</v>
          </cell>
        </row>
        <row r="11">
          <cell r="H11">
            <v>100</v>
          </cell>
        </row>
        <row r="18">
          <cell r="G18">
            <v>0.10000000000331966</v>
          </cell>
        </row>
      </sheetData>
      <sheetData sheetId="2"/>
      <sheetData sheetId="3"/>
      <sheetData sheetId="4">
        <row r="6">
          <cell r="C6" t="str">
            <v>ERROR (mg)</v>
          </cell>
        </row>
      </sheetData>
      <sheetData sheetId="5">
        <row r="114">
          <cell r="A11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E78"/>
  </sheetPr>
  <dimension ref="A1:CB193"/>
  <sheetViews>
    <sheetView showGridLines="0" view="pageBreakPreview" topLeftCell="H1" zoomScale="50" zoomScaleNormal="25" zoomScaleSheetLayoutView="50" zoomScalePageLayoutView="10" workbookViewId="0">
      <selection activeCell="Q19" sqref="Q19:Y47"/>
    </sheetView>
  </sheetViews>
  <sheetFormatPr baseColWidth="10" defaultColWidth="15.7109375" defaultRowHeight="15" x14ac:dyDescent="0.25"/>
  <cols>
    <col min="1" max="8" width="20.7109375" style="19" customWidth="1"/>
    <col min="9" max="9" width="22.85546875" style="19" customWidth="1"/>
    <col min="10" max="20" width="20.7109375" style="19" customWidth="1"/>
    <col min="21" max="21" width="23.5703125" style="19" customWidth="1"/>
    <col min="22" max="30" width="20.7109375" style="19" customWidth="1"/>
    <col min="31" max="31" width="19.85546875" style="19" bestFit="1" customWidth="1"/>
    <col min="32" max="35" width="15.85546875" style="19" bestFit="1" customWidth="1"/>
    <col min="36" max="40" width="16" style="19" customWidth="1"/>
    <col min="41" max="44" width="10.7109375" style="19" customWidth="1"/>
    <col min="45" max="45" width="16" style="19" bestFit="1" customWidth="1"/>
    <col min="46" max="46" width="15.85546875" style="19" bestFit="1" customWidth="1"/>
    <col min="47" max="47" width="20.7109375" style="19" bestFit="1" customWidth="1"/>
    <col min="48" max="48" width="15.85546875" style="19" bestFit="1" customWidth="1"/>
    <col min="49" max="49" width="15.7109375" style="19"/>
    <col min="50" max="50" width="20" style="19" customWidth="1"/>
    <col min="51" max="52" width="10.7109375" style="19" customWidth="1"/>
    <col min="53" max="16384" width="15.7109375" style="19"/>
  </cols>
  <sheetData>
    <row r="1" spans="2:80" ht="30" customHeight="1" thickBot="1" x14ac:dyDescent="0.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2" spans="2:80" ht="30" customHeight="1" x14ac:dyDescent="0.25">
      <c r="B2" s="212" t="s">
        <v>216</v>
      </c>
      <c r="C2" s="213"/>
      <c r="D2" s="213"/>
      <c r="E2" s="213"/>
      <c r="F2" s="213"/>
      <c r="G2" s="213"/>
      <c r="H2" s="213"/>
      <c r="I2" s="213"/>
      <c r="J2" s="214"/>
      <c r="K2" s="18"/>
      <c r="L2" s="18"/>
      <c r="M2" s="18"/>
      <c r="AP2" s="18"/>
      <c r="AQ2" s="46"/>
      <c r="AR2" s="18"/>
      <c r="AS2" s="18"/>
      <c r="AT2" s="18"/>
      <c r="AU2" s="18"/>
      <c r="AV2" s="18"/>
      <c r="AW2" s="18"/>
      <c r="AX2" s="18"/>
      <c r="AY2" s="18"/>
      <c r="AZ2" s="18"/>
    </row>
    <row r="3" spans="2:80" ht="30" customHeight="1" thickBot="1" x14ac:dyDescent="0.3">
      <c r="B3" s="224"/>
      <c r="C3" s="225"/>
      <c r="D3" s="225"/>
      <c r="E3" s="225"/>
      <c r="F3" s="225"/>
      <c r="G3" s="225"/>
      <c r="H3" s="225"/>
      <c r="I3" s="225"/>
      <c r="J3" s="226"/>
      <c r="K3" s="18"/>
      <c r="L3" s="18"/>
      <c r="M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2:80" ht="30" customHeight="1" x14ac:dyDescent="0.25">
      <c r="B4" s="227" t="s">
        <v>1</v>
      </c>
      <c r="C4" s="229" t="s">
        <v>14</v>
      </c>
      <c r="D4" s="229" t="s">
        <v>20</v>
      </c>
      <c r="E4" s="229" t="s">
        <v>15</v>
      </c>
      <c r="F4" s="229" t="s">
        <v>16</v>
      </c>
      <c r="G4" s="229" t="s">
        <v>208</v>
      </c>
      <c r="H4" s="229" t="s">
        <v>207</v>
      </c>
      <c r="I4" s="229" t="s">
        <v>114</v>
      </c>
      <c r="J4" s="231" t="s">
        <v>204</v>
      </c>
      <c r="K4" s="18"/>
      <c r="L4" s="18"/>
      <c r="M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2:80" ht="30" customHeight="1" thickBot="1" x14ac:dyDescent="0.3">
      <c r="B5" s="228"/>
      <c r="C5" s="230"/>
      <c r="D5" s="230"/>
      <c r="E5" s="230"/>
      <c r="F5" s="230"/>
      <c r="G5" s="230"/>
      <c r="H5" s="230"/>
      <c r="I5" s="230"/>
      <c r="J5" s="219"/>
      <c r="K5" s="18"/>
      <c r="L5" s="18"/>
      <c r="M5" s="18"/>
      <c r="AS5" s="18"/>
      <c r="AT5" s="18"/>
      <c r="AU5" s="18"/>
      <c r="AV5" s="18"/>
      <c r="AW5" s="18"/>
      <c r="AX5" s="18"/>
      <c r="AY5" s="18"/>
      <c r="AZ5" s="18"/>
    </row>
    <row r="6" spans="2:80" ht="30" customHeight="1" x14ac:dyDescent="0.25">
      <c r="B6" s="47"/>
      <c r="C6" s="48"/>
      <c r="D6" s="48"/>
      <c r="E6" s="48"/>
      <c r="F6" s="48"/>
      <c r="G6" s="48"/>
      <c r="H6" s="48"/>
      <c r="I6" s="48"/>
      <c r="J6" s="49"/>
      <c r="M6" s="18"/>
      <c r="N6" s="237" t="s">
        <v>206</v>
      </c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9"/>
      <c r="AS6" s="18"/>
      <c r="AT6" s="18"/>
      <c r="AU6" s="18"/>
      <c r="AV6" s="18"/>
      <c r="AW6" s="18"/>
      <c r="AX6" s="22"/>
      <c r="AY6" s="18"/>
      <c r="AZ6" s="18"/>
    </row>
    <row r="7" spans="2:80" ht="30" customHeight="1" x14ac:dyDescent="0.25">
      <c r="B7" s="98" t="s">
        <v>188</v>
      </c>
      <c r="C7" s="31"/>
      <c r="D7" s="32"/>
      <c r="E7" s="31"/>
      <c r="F7" s="33"/>
      <c r="G7" s="34"/>
      <c r="H7" s="32"/>
      <c r="I7" s="31"/>
      <c r="J7" s="35"/>
      <c r="M7" s="18"/>
      <c r="N7" s="240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2"/>
      <c r="AS7" s="18"/>
      <c r="AT7" s="18"/>
      <c r="AU7" s="18"/>
      <c r="AV7" s="18"/>
      <c r="AW7" s="18"/>
      <c r="AX7" s="22"/>
      <c r="AY7" s="18"/>
      <c r="AZ7" s="18"/>
    </row>
    <row r="8" spans="2:80" s="53" customFormat="1" ht="30" customHeight="1" x14ac:dyDescent="0.25">
      <c r="B8" s="98" t="s">
        <v>189</v>
      </c>
      <c r="C8" s="23"/>
      <c r="D8" s="36"/>
      <c r="E8" s="21"/>
      <c r="F8" s="21"/>
      <c r="G8" s="37"/>
      <c r="H8" s="36"/>
      <c r="I8" s="21"/>
      <c r="J8" s="20"/>
      <c r="M8" s="46"/>
      <c r="N8" s="202" t="s">
        <v>112</v>
      </c>
      <c r="O8" s="205" t="s">
        <v>17</v>
      </c>
      <c r="P8" s="205" t="s">
        <v>8</v>
      </c>
      <c r="Q8" s="205" t="s">
        <v>18</v>
      </c>
      <c r="R8" s="205" t="s">
        <v>19</v>
      </c>
      <c r="S8" s="205" t="s">
        <v>11</v>
      </c>
      <c r="T8" s="204" t="s">
        <v>7</v>
      </c>
      <c r="U8" s="204" t="s">
        <v>49</v>
      </c>
      <c r="V8" s="205" t="s">
        <v>50</v>
      </c>
      <c r="W8" s="204" t="s">
        <v>51</v>
      </c>
      <c r="X8" s="204" t="s">
        <v>170</v>
      </c>
      <c r="Y8" s="204" t="s">
        <v>171</v>
      </c>
      <c r="Z8" s="204" t="s">
        <v>172</v>
      </c>
      <c r="AA8" s="246" t="s">
        <v>95</v>
      </c>
      <c r="AB8" s="19"/>
      <c r="AS8" s="46"/>
      <c r="AT8" s="46"/>
      <c r="AU8" s="46"/>
      <c r="AV8" s="46"/>
      <c r="AW8" s="46"/>
      <c r="AX8" s="41"/>
      <c r="AY8" s="46"/>
      <c r="AZ8" s="46"/>
      <c r="CA8" s="19"/>
      <c r="CB8" s="19"/>
    </row>
    <row r="9" spans="2:80" s="53" customFormat="1" ht="30" customHeight="1" x14ac:dyDescent="0.25">
      <c r="B9" s="98" t="s">
        <v>190</v>
      </c>
      <c r="C9" s="23"/>
      <c r="D9" s="36"/>
      <c r="E9" s="21"/>
      <c r="F9" s="21"/>
      <c r="G9" s="37"/>
      <c r="H9" s="36"/>
      <c r="I9" s="21"/>
      <c r="J9" s="20"/>
      <c r="M9" s="46"/>
      <c r="N9" s="202"/>
      <c r="O9" s="205"/>
      <c r="P9" s="205"/>
      <c r="Q9" s="205"/>
      <c r="R9" s="205"/>
      <c r="S9" s="205"/>
      <c r="T9" s="204"/>
      <c r="U9" s="204"/>
      <c r="V9" s="205"/>
      <c r="W9" s="204"/>
      <c r="X9" s="204"/>
      <c r="Y9" s="204"/>
      <c r="Z9" s="204"/>
      <c r="AA9" s="246"/>
      <c r="AB9" s="19"/>
      <c r="AS9" s="46"/>
      <c r="AT9" s="46"/>
      <c r="AU9" s="46"/>
      <c r="AV9" s="46"/>
      <c r="AW9" s="46"/>
      <c r="AX9" s="41"/>
      <c r="AY9" s="46"/>
      <c r="AZ9" s="46"/>
      <c r="CA9" s="19"/>
      <c r="CB9" s="19"/>
    </row>
    <row r="10" spans="2:80" s="53" customFormat="1" ht="30" customHeight="1" x14ac:dyDescent="0.25">
      <c r="B10" s="98" t="s">
        <v>191</v>
      </c>
      <c r="C10" s="23"/>
      <c r="D10" s="36"/>
      <c r="E10" s="21"/>
      <c r="F10" s="21"/>
      <c r="G10" s="37"/>
      <c r="H10" s="36"/>
      <c r="I10" s="21"/>
      <c r="J10" s="20"/>
      <c r="M10" s="46"/>
      <c r="N10" s="50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/>
      <c r="AB10" s="19"/>
      <c r="AS10" s="46"/>
      <c r="AT10" s="46"/>
      <c r="AU10" s="46"/>
      <c r="AV10" s="46"/>
      <c r="AW10" s="46"/>
      <c r="AX10" s="41"/>
      <c r="AY10" s="46"/>
      <c r="AZ10" s="46"/>
      <c r="CA10" s="19"/>
      <c r="CB10" s="19"/>
    </row>
    <row r="11" spans="2:80" s="53" customFormat="1" ht="30" customHeight="1" x14ac:dyDescent="0.25">
      <c r="B11" s="98" t="s">
        <v>192</v>
      </c>
      <c r="C11" s="23"/>
      <c r="D11" s="36"/>
      <c r="E11" s="21"/>
      <c r="F11" s="21"/>
      <c r="G11" s="37"/>
      <c r="H11" s="36"/>
      <c r="I11" s="21"/>
      <c r="J11" s="20"/>
      <c r="M11" s="46"/>
      <c r="N11" s="108" t="s">
        <v>74</v>
      </c>
      <c r="O11" s="109" t="s">
        <v>56</v>
      </c>
      <c r="P11" s="109" t="s">
        <v>23</v>
      </c>
      <c r="Q11" s="109">
        <v>27129360</v>
      </c>
      <c r="R11" s="109" t="s">
        <v>25</v>
      </c>
      <c r="S11" s="109">
        <v>1230</v>
      </c>
      <c r="T11" s="110">
        <v>42683</v>
      </c>
      <c r="U11" s="109">
        <v>1</v>
      </c>
      <c r="V11" s="109">
        <v>6.0000000000000001E-3</v>
      </c>
      <c r="W11" s="111">
        <v>0.01</v>
      </c>
      <c r="X11" s="109">
        <v>8000</v>
      </c>
      <c r="Y11" s="109">
        <v>30</v>
      </c>
      <c r="Z11" s="109">
        <f>(0.34848*((752.597+755.909)/2)-0.009024*((44.5+51.2)/2)*EXP(0.0612*((19.7+20.8)/2)))/(273.15+((19.7+20.8)/2))</f>
        <v>0.89076687525312348</v>
      </c>
      <c r="AA11" s="112" t="s">
        <v>102</v>
      </c>
      <c r="AB11" s="19"/>
      <c r="AS11" s="46"/>
      <c r="AT11" s="46"/>
      <c r="AU11" s="46"/>
      <c r="AV11" s="46"/>
      <c r="AW11" s="46"/>
      <c r="AX11" s="41"/>
      <c r="AY11" s="46"/>
      <c r="AZ11" s="46"/>
      <c r="CA11" s="19"/>
      <c r="CB11" s="19"/>
    </row>
    <row r="12" spans="2:80" s="53" customFormat="1" ht="30" customHeight="1" x14ac:dyDescent="0.25">
      <c r="B12" s="89" t="s">
        <v>193</v>
      </c>
      <c r="C12" s="23"/>
      <c r="D12" s="37"/>
      <c r="E12" s="21"/>
      <c r="F12" s="21"/>
      <c r="G12" s="37"/>
      <c r="H12" s="37"/>
      <c r="I12" s="23"/>
      <c r="J12" s="20"/>
      <c r="M12" s="46"/>
      <c r="N12" s="108" t="s">
        <v>75</v>
      </c>
      <c r="O12" s="109" t="s">
        <v>56</v>
      </c>
      <c r="P12" s="109" t="s">
        <v>23</v>
      </c>
      <c r="Q12" s="109">
        <v>27129360</v>
      </c>
      <c r="R12" s="109" t="s">
        <v>26</v>
      </c>
      <c r="S12" s="109">
        <v>1230</v>
      </c>
      <c r="T12" s="110">
        <v>42683</v>
      </c>
      <c r="U12" s="109">
        <v>2</v>
      </c>
      <c r="V12" s="109">
        <v>6.0000000000000001E-3</v>
      </c>
      <c r="W12" s="109">
        <v>1.2E-2</v>
      </c>
      <c r="X12" s="109">
        <v>8000</v>
      </c>
      <c r="Y12" s="109">
        <v>30</v>
      </c>
      <c r="Z12" s="109">
        <f t="shared" ref="Z12:Z27" si="0">(0.34848*((752.597+755.909)/2)-0.009024*((44.5+51.2)/2)*EXP(0.0612*((19.7+20.8)/2)))/(273.15+((19.7+20.8)/2))</f>
        <v>0.89076687525312348</v>
      </c>
      <c r="AA12" s="112" t="s">
        <v>102</v>
      </c>
      <c r="AB12" s="19"/>
      <c r="AS12" s="46"/>
      <c r="AT12" s="46"/>
      <c r="AU12" s="46"/>
      <c r="AV12" s="46"/>
      <c r="AW12" s="46"/>
      <c r="AX12" s="41"/>
      <c r="AY12" s="46"/>
      <c r="AZ12" s="46"/>
      <c r="CA12" s="19"/>
      <c r="CB12" s="19"/>
    </row>
    <row r="13" spans="2:80" ht="30" customHeight="1" x14ac:dyDescent="0.25">
      <c r="B13" s="90" t="s">
        <v>194</v>
      </c>
      <c r="C13" s="23"/>
      <c r="D13" s="37"/>
      <c r="E13" s="23"/>
      <c r="F13" s="23"/>
      <c r="G13" s="37"/>
      <c r="H13" s="37"/>
      <c r="I13" s="23"/>
      <c r="J13" s="78"/>
      <c r="M13" s="18"/>
      <c r="N13" s="108" t="s">
        <v>76</v>
      </c>
      <c r="O13" s="109" t="s">
        <v>56</v>
      </c>
      <c r="P13" s="109" t="s">
        <v>23</v>
      </c>
      <c r="Q13" s="109">
        <v>27129360</v>
      </c>
      <c r="R13" s="109" t="s">
        <v>27</v>
      </c>
      <c r="S13" s="109">
        <v>1230</v>
      </c>
      <c r="T13" s="110">
        <v>42683</v>
      </c>
      <c r="U13" s="109">
        <v>2</v>
      </c>
      <c r="V13" s="109">
        <v>1.2999999999999999E-2</v>
      </c>
      <c r="W13" s="109">
        <v>1.2E-2</v>
      </c>
      <c r="X13" s="109">
        <v>8000</v>
      </c>
      <c r="Y13" s="109">
        <v>30</v>
      </c>
      <c r="Z13" s="109">
        <f t="shared" si="0"/>
        <v>0.89076687525312348</v>
      </c>
      <c r="AA13" s="112" t="s">
        <v>102</v>
      </c>
      <c r="AS13" s="41"/>
      <c r="AT13" s="41"/>
      <c r="AU13" s="41"/>
      <c r="AV13" s="41"/>
      <c r="AW13" s="41"/>
      <c r="AX13" s="22"/>
      <c r="AY13" s="18"/>
      <c r="AZ13" s="18"/>
    </row>
    <row r="14" spans="2:80" ht="30" customHeight="1" x14ac:dyDescent="0.25">
      <c r="B14" s="89" t="s">
        <v>195</v>
      </c>
      <c r="C14" s="23"/>
      <c r="D14" s="37"/>
      <c r="E14" s="23"/>
      <c r="F14" s="23"/>
      <c r="G14" s="37"/>
      <c r="H14" s="37"/>
      <c r="I14" s="23"/>
      <c r="J14" s="78"/>
      <c r="M14" s="18"/>
      <c r="N14" s="108" t="s">
        <v>77</v>
      </c>
      <c r="O14" s="109" t="s">
        <v>56</v>
      </c>
      <c r="P14" s="109" t="s">
        <v>23</v>
      </c>
      <c r="Q14" s="109">
        <v>27129360</v>
      </c>
      <c r="R14" s="109" t="s">
        <v>28</v>
      </c>
      <c r="S14" s="109">
        <v>1230</v>
      </c>
      <c r="T14" s="110">
        <v>42683</v>
      </c>
      <c r="U14" s="109">
        <v>5</v>
      </c>
      <c r="V14" s="111">
        <v>-2E-3</v>
      </c>
      <c r="W14" s="109">
        <v>1.6E-2</v>
      </c>
      <c r="X14" s="109">
        <v>8000</v>
      </c>
      <c r="Y14" s="109">
        <v>30</v>
      </c>
      <c r="Z14" s="109">
        <f t="shared" si="0"/>
        <v>0.89076687525312348</v>
      </c>
      <c r="AA14" s="112" t="s">
        <v>102</v>
      </c>
      <c r="AS14" s="22"/>
      <c r="AT14" s="22"/>
      <c r="AU14" s="22"/>
      <c r="AV14" s="22"/>
      <c r="AW14" s="22"/>
      <c r="AX14" s="22"/>
      <c r="AY14" s="18"/>
      <c r="AZ14" s="18"/>
    </row>
    <row r="15" spans="2:80" ht="30" customHeight="1" x14ac:dyDescent="0.25">
      <c r="B15" s="89" t="s">
        <v>196</v>
      </c>
      <c r="C15" s="23"/>
      <c r="D15" s="37"/>
      <c r="E15" s="23"/>
      <c r="F15" s="23"/>
      <c r="G15" s="37"/>
      <c r="H15" s="37"/>
      <c r="I15" s="23"/>
      <c r="J15" s="78"/>
      <c r="M15" s="18"/>
      <c r="N15" s="108" t="s">
        <v>78</v>
      </c>
      <c r="O15" s="109" t="s">
        <v>56</v>
      </c>
      <c r="P15" s="109" t="s">
        <v>23</v>
      </c>
      <c r="Q15" s="109">
        <v>27129360</v>
      </c>
      <c r="R15" s="109" t="s">
        <v>29</v>
      </c>
      <c r="S15" s="109">
        <v>1230</v>
      </c>
      <c r="T15" s="110">
        <v>42683</v>
      </c>
      <c r="U15" s="109">
        <v>10</v>
      </c>
      <c r="V15" s="109">
        <v>4.0000000000000001E-3</v>
      </c>
      <c r="W15" s="109">
        <v>0.02</v>
      </c>
      <c r="X15" s="109">
        <v>8000</v>
      </c>
      <c r="Y15" s="109">
        <v>30</v>
      </c>
      <c r="Z15" s="109">
        <f t="shared" si="0"/>
        <v>0.89076687525312348</v>
      </c>
      <c r="AA15" s="112" t="s">
        <v>102</v>
      </c>
      <c r="AS15" s="22"/>
      <c r="AT15" s="22"/>
      <c r="AU15" s="22"/>
      <c r="AV15" s="22"/>
      <c r="AW15" s="22"/>
      <c r="AX15" s="22"/>
      <c r="AY15" s="18"/>
      <c r="AZ15" s="18"/>
    </row>
    <row r="16" spans="2:80" ht="30" customHeight="1" x14ac:dyDescent="0.25">
      <c r="B16" s="89" t="s">
        <v>197</v>
      </c>
      <c r="C16" s="23"/>
      <c r="D16" s="37"/>
      <c r="E16" s="23"/>
      <c r="F16" s="23"/>
      <c r="G16" s="37"/>
      <c r="H16" s="37"/>
      <c r="I16" s="23"/>
      <c r="J16" s="78"/>
      <c r="M16" s="18"/>
      <c r="N16" s="108" t="s">
        <v>79</v>
      </c>
      <c r="O16" s="109" t="s">
        <v>56</v>
      </c>
      <c r="P16" s="109" t="s">
        <v>23</v>
      </c>
      <c r="Q16" s="109">
        <v>27129360</v>
      </c>
      <c r="R16" s="109" t="s">
        <v>30</v>
      </c>
      <c r="S16" s="109">
        <v>1230</v>
      </c>
      <c r="T16" s="110">
        <v>42683</v>
      </c>
      <c r="U16" s="109">
        <v>20</v>
      </c>
      <c r="V16" s="109">
        <v>2.7E-2</v>
      </c>
      <c r="W16" s="109">
        <v>2.5000000000000001E-2</v>
      </c>
      <c r="X16" s="109">
        <v>8000</v>
      </c>
      <c r="Y16" s="109">
        <v>30</v>
      </c>
      <c r="Z16" s="109">
        <f t="shared" si="0"/>
        <v>0.89076687525312348</v>
      </c>
      <c r="AA16" s="112" t="s">
        <v>102</v>
      </c>
      <c r="AS16" s="22"/>
      <c r="AT16" s="22"/>
      <c r="AU16" s="22"/>
      <c r="AV16" s="22"/>
      <c r="AW16" s="22"/>
      <c r="AX16" s="22"/>
      <c r="AY16" s="18"/>
      <c r="AZ16" s="18"/>
    </row>
    <row r="17" spans="1:52" ht="30" customHeight="1" x14ac:dyDescent="0.25">
      <c r="B17" s="90" t="s">
        <v>198</v>
      </c>
      <c r="C17" s="23"/>
      <c r="D17" s="37"/>
      <c r="E17" s="23"/>
      <c r="F17" s="23"/>
      <c r="G17" s="37"/>
      <c r="H17" s="37"/>
      <c r="I17" s="23"/>
      <c r="J17" s="78"/>
      <c r="M17" s="18"/>
      <c r="N17" s="108" t="s">
        <v>80</v>
      </c>
      <c r="O17" s="109" t="s">
        <v>56</v>
      </c>
      <c r="P17" s="109" t="s">
        <v>23</v>
      </c>
      <c r="Q17" s="109">
        <v>27129360</v>
      </c>
      <c r="R17" s="109" t="s">
        <v>31</v>
      </c>
      <c r="S17" s="109">
        <v>1230</v>
      </c>
      <c r="T17" s="110">
        <v>42683</v>
      </c>
      <c r="U17" s="109">
        <v>20</v>
      </c>
      <c r="V17" s="109">
        <v>7.0000000000000001E-3</v>
      </c>
      <c r="W17" s="109">
        <v>2.5000000000000001E-2</v>
      </c>
      <c r="X17" s="109">
        <v>8000</v>
      </c>
      <c r="Y17" s="109">
        <v>30</v>
      </c>
      <c r="Z17" s="109">
        <f t="shared" si="0"/>
        <v>0.89076687525312348</v>
      </c>
      <c r="AA17" s="112" t="s">
        <v>102</v>
      </c>
      <c r="AS17" s="22"/>
      <c r="AT17" s="22"/>
      <c r="AU17" s="22"/>
      <c r="AV17" s="22"/>
      <c r="AW17" s="22"/>
      <c r="AX17" s="22"/>
      <c r="AY17" s="18"/>
      <c r="AZ17" s="18"/>
    </row>
    <row r="18" spans="1:52" ht="30" customHeight="1" x14ac:dyDescent="0.25">
      <c r="B18" s="89" t="s">
        <v>199</v>
      </c>
      <c r="C18" s="23"/>
      <c r="D18" s="37"/>
      <c r="E18" s="23"/>
      <c r="F18" s="23"/>
      <c r="G18" s="37"/>
      <c r="H18" s="37"/>
      <c r="I18" s="23"/>
      <c r="J18" s="78"/>
      <c r="M18" s="18"/>
      <c r="N18" s="108" t="s">
        <v>81</v>
      </c>
      <c r="O18" s="109" t="s">
        <v>56</v>
      </c>
      <c r="P18" s="109" t="s">
        <v>23</v>
      </c>
      <c r="Q18" s="109">
        <v>27129360</v>
      </c>
      <c r="R18" s="109" t="s">
        <v>32</v>
      </c>
      <c r="S18" s="109">
        <v>1230</v>
      </c>
      <c r="T18" s="110">
        <v>42683</v>
      </c>
      <c r="U18" s="109">
        <v>50</v>
      </c>
      <c r="V18" s="109">
        <v>0.03</v>
      </c>
      <c r="W18" s="109">
        <v>0.03</v>
      </c>
      <c r="X18" s="109">
        <v>8000</v>
      </c>
      <c r="Y18" s="109">
        <v>30</v>
      </c>
      <c r="Z18" s="109">
        <f t="shared" si="0"/>
        <v>0.89076687525312348</v>
      </c>
      <c r="AA18" s="112" t="s">
        <v>102</v>
      </c>
      <c r="AS18" s="22"/>
      <c r="AT18" s="22"/>
      <c r="AU18" s="22"/>
      <c r="AV18" s="22"/>
      <c r="AW18" s="22"/>
      <c r="AX18" s="22"/>
      <c r="AY18" s="18"/>
      <c r="AZ18" s="18"/>
    </row>
    <row r="19" spans="1:52" ht="30" customHeight="1" x14ac:dyDescent="0.25">
      <c r="B19" s="91" t="s">
        <v>108</v>
      </c>
      <c r="C19" s="23"/>
      <c r="D19" s="37"/>
      <c r="E19" s="23"/>
      <c r="F19" s="23"/>
      <c r="G19" s="37"/>
      <c r="H19" s="37"/>
      <c r="I19" s="23"/>
      <c r="J19" s="78"/>
      <c r="M19" s="18"/>
      <c r="N19" s="108" t="s">
        <v>82</v>
      </c>
      <c r="O19" s="109" t="s">
        <v>56</v>
      </c>
      <c r="P19" s="109" t="s">
        <v>23</v>
      </c>
      <c r="Q19" s="109">
        <v>27129360</v>
      </c>
      <c r="R19" s="109" t="s">
        <v>33</v>
      </c>
      <c r="S19" s="109">
        <v>1230</v>
      </c>
      <c r="T19" s="110">
        <v>42683</v>
      </c>
      <c r="U19" s="109">
        <v>100</v>
      </c>
      <c r="V19" s="109">
        <v>0.06</v>
      </c>
      <c r="W19" s="109">
        <v>0.05</v>
      </c>
      <c r="X19" s="109">
        <v>8000</v>
      </c>
      <c r="Y19" s="109">
        <v>30</v>
      </c>
      <c r="Z19" s="109">
        <f t="shared" si="0"/>
        <v>0.89076687525312348</v>
      </c>
      <c r="AA19" s="112" t="s">
        <v>102</v>
      </c>
      <c r="AS19" s="18"/>
      <c r="AT19" s="18"/>
      <c r="AU19" s="18"/>
      <c r="AV19" s="18"/>
      <c r="AW19" s="18"/>
      <c r="AX19" s="18"/>
      <c r="AY19" s="18"/>
      <c r="AZ19" s="18"/>
    </row>
    <row r="20" spans="1:52" ht="30" customHeight="1" x14ac:dyDescent="0.25">
      <c r="B20" s="92" t="s">
        <v>109</v>
      </c>
      <c r="C20" s="23"/>
      <c r="D20" s="37"/>
      <c r="E20" s="23"/>
      <c r="F20" s="23"/>
      <c r="G20" s="37"/>
      <c r="H20" s="37"/>
      <c r="I20" s="23"/>
      <c r="J20" s="78"/>
      <c r="M20" s="18"/>
      <c r="N20" s="108" t="s">
        <v>83</v>
      </c>
      <c r="O20" s="109" t="s">
        <v>56</v>
      </c>
      <c r="P20" s="109" t="s">
        <v>23</v>
      </c>
      <c r="Q20" s="109">
        <v>27129360</v>
      </c>
      <c r="R20" s="109" t="s">
        <v>34</v>
      </c>
      <c r="S20" s="109">
        <v>1230</v>
      </c>
      <c r="T20" s="110">
        <v>42683</v>
      </c>
      <c r="U20" s="109">
        <v>200</v>
      </c>
      <c r="V20" s="109">
        <v>-0.06</v>
      </c>
      <c r="W20" s="109">
        <v>0.1</v>
      </c>
      <c r="X20" s="109">
        <v>8000</v>
      </c>
      <c r="Y20" s="109">
        <v>30</v>
      </c>
      <c r="Z20" s="109">
        <f t="shared" si="0"/>
        <v>0.89076687525312348</v>
      </c>
      <c r="AA20" s="112" t="s">
        <v>102</v>
      </c>
      <c r="AS20" s="18"/>
      <c r="AT20" s="18"/>
      <c r="AU20" s="18"/>
      <c r="AV20" s="18"/>
      <c r="AW20" s="18"/>
      <c r="AX20" s="18"/>
      <c r="AY20" s="18"/>
      <c r="AZ20" s="18"/>
    </row>
    <row r="21" spans="1:52" ht="30" customHeight="1" x14ac:dyDescent="0.25">
      <c r="B21" s="93" t="s">
        <v>200</v>
      </c>
      <c r="C21" s="23"/>
      <c r="D21" s="37"/>
      <c r="E21" s="23"/>
      <c r="F21" s="23"/>
      <c r="G21" s="37"/>
      <c r="H21" s="37"/>
      <c r="I21" s="23"/>
      <c r="J21" s="78"/>
      <c r="M21" s="41"/>
      <c r="N21" s="108" t="s">
        <v>84</v>
      </c>
      <c r="O21" s="109" t="s">
        <v>56</v>
      </c>
      <c r="P21" s="109" t="s">
        <v>23</v>
      </c>
      <c r="Q21" s="109">
        <v>27129360</v>
      </c>
      <c r="R21" s="109" t="s">
        <v>35</v>
      </c>
      <c r="S21" s="109">
        <v>1230</v>
      </c>
      <c r="T21" s="110">
        <v>42683</v>
      </c>
      <c r="U21" s="109">
        <v>200</v>
      </c>
      <c r="V21" s="109">
        <v>0.16</v>
      </c>
      <c r="W21" s="109">
        <v>0.1</v>
      </c>
      <c r="X21" s="109">
        <v>8000</v>
      </c>
      <c r="Y21" s="109">
        <v>30</v>
      </c>
      <c r="Z21" s="109">
        <f t="shared" si="0"/>
        <v>0.89076687525312348</v>
      </c>
      <c r="AA21" s="112" t="s">
        <v>102</v>
      </c>
      <c r="AS21" s="18"/>
      <c r="AT21" s="18"/>
      <c r="AU21" s="18"/>
      <c r="AV21" s="18"/>
      <c r="AW21" s="18"/>
      <c r="AX21" s="18"/>
      <c r="AY21" s="18"/>
      <c r="AZ21" s="18"/>
    </row>
    <row r="22" spans="1:52" ht="30" customHeight="1" x14ac:dyDescent="0.25">
      <c r="B22" s="94" t="s">
        <v>110</v>
      </c>
      <c r="C22" s="23"/>
      <c r="D22" s="37"/>
      <c r="E22" s="23"/>
      <c r="F22" s="23"/>
      <c r="G22" s="37"/>
      <c r="H22" s="37"/>
      <c r="I22" s="23"/>
      <c r="J22" s="78"/>
      <c r="M22" s="41"/>
      <c r="N22" s="108" t="s">
        <v>85</v>
      </c>
      <c r="O22" s="109" t="s">
        <v>56</v>
      </c>
      <c r="P22" s="109" t="s">
        <v>23</v>
      </c>
      <c r="Q22" s="109">
        <v>27129360</v>
      </c>
      <c r="R22" s="109" t="s">
        <v>36</v>
      </c>
      <c r="S22" s="109">
        <v>1230</v>
      </c>
      <c r="T22" s="110">
        <v>42683</v>
      </c>
      <c r="U22" s="109">
        <v>500</v>
      </c>
      <c r="V22" s="109">
        <v>0.35</v>
      </c>
      <c r="W22" s="109">
        <v>0.25</v>
      </c>
      <c r="X22" s="109">
        <v>8000</v>
      </c>
      <c r="Y22" s="109">
        <v>30</v>
      </c>
      <c r="Z22" s="109">
        <f t="shared" si="0"/>
        <v>0.89076687525312348</v>
      </c>
      <c r="AA22" s="112" t="s">
        <v>102</v>
      </c>
      <c r="AS22" s="18"/>
      <c r="AT22" s="18"/>
      <c r="AU22" s="18"/>
      <c r="AV22" s="18"/>
      <c r="AW22" s="18"/>
      <c r="AX22" s="18"/>
      <c r="AY22" s="18"/>
      <c r="AZ22" s="18"/>
    </row>
    <row r="23" spans="1:52" ht="30" customHeight="1" x14ac:dyDescent="0.25">
      <c r="B23" s="95" t="s">
        <v>111</v>
      </c>
      <c r="C23" s="23"/>
      <c r="D23" s="37"/>
      <c r="E23" s="23"/>
      <c r="F23" s="23"/>
      <c r="G23" s="37"/>
      <c r="H23" s="37"/>
      <c r="I23" s="23"/>
      <c r="J23" s="78"/>
      <c r="M23" s="41"/>
      <c r="N23" s="108" t="s">
        <v>86</v>
      </c>
      <c r="O23" s="109" t="s">
        <v>56</v>
      </c>
      <c r="P23" s="109" t="s">
        <v>23</v>
      </c>
      <c r="Q23" s="109">
        <v>27129360</v>
      </c>
      <c r="R23" s="109" t="s">
        <v>37</v>
      </c>
      <c r="S23" s="109">
        <v>1230</v>
      </c>
      <c r="T23" s="110">
        <v>42683</v>
      </c>
      <c r="U23" s="109">
        <v>1000</v>
      </c>
      <c r="V23" s="109">
        <v>0.7</v>
      </c>
      <c r="W23" s="109">
        <v>0.5</v>
      </c>
      <c r="X23" s="109">
        <v>8000</v>
      </c>
      <c r="Y23" s="109">
        <v>30</v>
      </c>
      <c r="Z23" s="109">
        <f t="shared" si="0"/>
        <v>0.89076687525312348</v>
      </c>
      <c r="AA23" s="112" t="s">
        <v>102</v>
      </c>
      <c r="AS23" s="18"/>
      <c r="AT23" s="18"/>
      <c r="AU23" s="18"/>
      <c r="AV23" s="18"/>
      <c r="AW23" s="18"/>
      <c r="AX23" s="18"/>
      <c r="AY23" s="18"/>
      <c r="AZ23" s="18"/>
    </row>
    <row r="24" spans="1:52" ht="30" customHeight="1" x14ac:dyDescent="0.25">
      <c r="B24" s="96" t="s">
        <v>201</v>
      </c>
      <c r="C24" s="38"/>
      <c r="D24" s="39"/>
      <c r="E24" s="38"/>
      <c r="F24" s="38"/>
      <c r="G24" s="39"/>
      <c r="H24" s="39"/>
      <c r="I24" s="38"/>
      <c r="J24" s="40"/>
      <c r="M24" s="41"/>
      <c r="N24" s="108" t="s">
        <v>87</v>
      </c>
      <c r="O24" s="109" t="s">
        <v>56</v>
      </c>
      <c r="P24" s="109" t="s">
        <v>23</v>
      </c>
      <c r="Q24" s="109">
        <v>27129360</v>
      </c>
      <c r="R24" s="109" t="s">
        <v>38</v>
      </c>
      <c r="S24" s="109">
        <v>1230</v>
      </c>
      <c r="T24" s="110">
        <v>42683</v>
      </c>
      <c r="U24" s="109">
        <v>2000</v>
      </c>
      <c r="V24" s="109">
        <v>1.2</v>
      </c>
      <c r="W24" s="113">
        <v>1</v>
      </c>
      <c r="X24" s="109">
        <v>8000</v>
      </c>
      <c r="Y24" s="109">
        <v>30</v>
      </c>
      <c r="Z24" s="109">
        <f t="shared" si="0"/>
        <v>0.89076687525312348</v>
      </c>
      <c r="AA24" s="112" t="s">
        <v>102</v>
      </c>
      <c r="AS24" s="18"/>
      <c r="AT24" s="18"/>
      <c r="AU24" s="18"/>
      <c r="AV24" s="18"/>
      <c r="AW24" s="18"/>
      <c r="AX24" s="18"/>
      <c r="AY24" s="18"/>
      <c r="AZ24" s="18"/>
    </row>
    <row r="25" spans="1:52" ht="30" customHeight="1" x14ac:dyDescent="0.25">
      <c r="B25" s="97" t="s">
        <v>202</v>
      </c>
      <c r="C25" s="23"/>
      <c r="D25" s="37"/>
      <c r="E25" s="23"/>
      <c r="F25" s="23"/>
      <c r="G25" s="37"/>
      <c r="H25" s="37"/>
      <c r="I25" s="23"/>
      <c r="J25" s="78"/>
      <c r="M25" s="41"/>
      <c r="N25" s="108" t="s">
        <v>88</v>
      </c>
      <c r="O25" s="109" t="s">
        <v>56</v>
      </c>
      <c r="P25" s="109" t="s">
        <v>23</v>
      </c>
      <c r="Q25" s="109">
        <v>27129360</v>
      </c>
      <c r="R25" s="109" t="s">
        <v>39</v>
      </c>
      <c r="S25" s="109">
        <v>1230</v>
      </c>
      <c r="T25" s="110">
        <v>42683</v>
      </c>
      <c r="U25" s="109">
        <v>2000</v>
      </c>
      <c r="V25" s="109">
        <v>1.1000000000000001</v>
      </c>
      <c r="W25" s="113">
        <v>1</v>
      </c>
      <c r="X25" s="109">
        <v>8000</v>
      </c>
      <c r="Y25" s="109">
        <v>30</v>
      </c>
      <c r="Z25" s="109">
        <f t="shared" si="0"/>
        <v>0.89076687525312348</v>
      </c>
      <c r="AA25" s="112" t="s">
        <v>102</v>
      </c>
      <c r="AS25" s="18"/>
      <c r="AT25" s="18"/>
      <c r="AU25" s="18"/>
      <c r="AV25" s="18"/>
      <c r="AW25" s="18"/>
      <c r="AX25" s="18"/>
      <c r="AY25" s="18"/>
      <c r="AZ25" s="18"/>
    </row>
    <row r="26" spans="1:52" ht="30" customHeight="1" x14ac:dyDescent="0.25">
      <c r="B26" s="97" t="s">
        <v>203</v>
      </c>
      <c r="C26" s="13"/>
      <c r="D26" s="13"/>
      <c r="E26" s="13"/>
      <c r="F26" s="13"/>
      <c r="G26" s="13"/>
      <c r="H26" s="13"/>
      <c r="I26" s="13"/>
      <c r="J26" s="24"/>
      <c r="M26" s="22"/>
      <c r="N26" s="108" t="s">
        <v>89</v>
      </c>
      <c r="O26" s="109" t="s">
        <v>56</v>
      </c>
      <c r="P26" s="109" t="s">
        <v>23</v>
      </c>
      <c r="Q26" s="109">
        <v>27129360</v>
      </c>
      <c r="R26" s="109" t="s">
        <v>40</v>
      </c>
      <c r="S26" s="109">
        <v>1230</v>
      </c>
      <c r="T26" s="110">
        <v>42683</v>
      </c>
      <c r="U26" s="109">
        <v>5000</v>
      </c>
      <c r="V26" s="109">
        <v>3.7</v>
      </c>
      <c r="W26" s="109">
        <v>2.5</v>
      </c>
      <c r="X26" s="109">
        <v>8000</v>
      </c>
      <c r="Y26" s="109">
        <v>30</v>
      </c>
      <c r="Z26" s="109">
        <f t="shared" si="0"/>
        <v>0.89076687525312348</v>
      </c>
      <c r="AA26" s="112" t="s">
        <v>102</v>
      </c>
      <c r="AS26" s="18"/>
      <c r="AT26" s="18"/>
      <c r="AU26" s="18"/>
      <c r="AV26" s="18"/>
      <c r="AW26" s="18"/>
      <c r="AX26" s="18"/>
      <c r="AY26" s="18"/>
      <c r="AZ26" s="18"/>
    </row>
    <row r="27" spans="1:52" ht="30" customHeight="1" thickBot="1" x14ac:dyDescent="0.3">
      <c r="B27" s="99"/>
      <c r="C27" s="23"/>
      <c r="D27" s="37"/>
      <c r="E27" s="23"/>
      <c r="F27" s="23"/>
      <c r="G27" s="37"/>
      <c r="H27" s="37"/>
      <c r="I27" s="23"/>
      <c r="J27" s="78"/>
      <c r="M27" s="22"/>
      <c r="N27" s="114" t="s">
        <v>90</v>
      </c>
      <c r="O27" s="115" t="s">
        <v>56</v>
      </c>
      <c r="P27" s="115" t="s">
        <v>23</v>
      </c>
      <c r="Q27" s="115">
        <v>27129360</v>
      </c>
      <c r="R27" s="115" t="s">
        <v>41</v>
      </c>
      <c r="S27" s="115">
        <v>1230</v>
      </c>
      <c r="T27" s="116">
        <v>42683</v>
      </c>
      <c r="U27" s="115">
        <v>10000</v>
      </c>
      <c r="V27" s="115">
        <v>8.6999999999999993</v>
      </c>
      <c r="W27" s="117">
        <v>5</v>
      </c>
      <c r="X27" s="115">
        <v>8000</v>
      </c>
      <c r="Y27" s="115">
        <v>30</v>
      </c>
      <c r="Z27" s="115">
        <f t="shared" si="0"/>
        <v>0.89076687525312348</v>
      </c>
      <c r="AA27" s="112" t="s">
        <v>102</v>
      </c>
      <c r="AS27" s="18"/>
      <c r="AT27" s="18"/>
      <c r="AU27" s="18"/>
      <c r="AV27" s="18"/>
      <c r="AW27" s="18"/>
      <c r="AX27" s="22"/>
      <c r="AY27" s="18"/>
      <c r="AZ27" s="18"/>
    </row>
    <row r="28" spans="1:52" ht="30" customHeight="1" thickBot="1" x14ac:dyDescent="0.3">
      <c r="B28" s="99"/>
      <c r="C28" s="42"/>
      <c r="D28" s="43"/>
      <c r="E28" s="42"/>
      <c r="F28" s="42"/>
      <c r="G28" s="43"/>
      <c r="H28" s="43"/>
      <c r="I28" s="42"/>
      <c r="J28" s="44"/>
      <c r="M28" s="22"/>
      <c r="N28" s="118" t="s">
        <v>91</v>
      </c>
      <c r="O28" s="119" t="s">
        <v>57</v>
      </c>
      <c r="P28" s="119" t="s">
        <v>42</v>
      </c>
      <c r="Q28" s="119">
        <v>11119467</v>
      </c>
      <c r="R28" s="119">
        <v>10</v>
      </c>
      <c r="S28" s="119">
        <v>1257</v>
      </c>
      <c r="T28" s="120">
        <v>42692</v>
      </c>
      <c r="U28" s="119">
        <v>10000</v>
      </c>
      <c r="V28" s="119">
        <v>8</v>
      </c>
      <c r="W28" s="119">
        <v>16</v>
      </c>
      <c r="X28" s="119">
        <v>7950</v>
      </c>
      <c r="Y28" s="119">
        <v>140</v>
      </c>
      <c r="Z28" s="121">
        <v>0.88639999999999997</v>
      </c>
      <c r="AA28" s="122" t="s">
        <v>104</v>
      </c>
      <c r="AS28" s="18"/>
      <c r="AT28" s="18"/>
      <c r="AU28" s="18"/>
      <c r="AV28" s="18"/>
      <c r="AW28" s="18"/>
      <c r="AX28" s="22"/>
      <c r="AY28" s="18"/>
      <c r="AZ28" s="18"/>
    </row>
    <row r="29" spans="1:52" ht="30" customHeight="1" thickBot="1" x14ac:dyDescent="0.3">
      <c r="A29" s="101"/>
      <c r="B29" s="101"/>
      <c r="C29" s="18"/>
      <c r="D29" s="18"/>
      <c r="E29" s="18"/>
      <c r="F29" s="18"/>
      <c r="G29" s="18"/>
      <c r="H29" s="18"/>
      <c r="I29" s="18"/>
      <c r="J29" s="102"/>
      <c r="K29" s="45"/>
      <c r="L29" s="45"/>
      <c r="M29" s="45"/>
      <c r="N29" s="123" t="s">
        <v>92</v>
      </c>
      <c r="O29" s="124" t="s">
        <v>57</v>
      </c>
      <c r="P29" s="124" t="s">
        <v>42</v>
      </c>
      <c r="Q29" s="124">
        <v>11119468</v>
      </c>
      <c r="R29" s="124">
        <v>20</v>
      </c>
      <c r="S29" s="124">
        <v>1258</v>
      </c>
      <c r="T29" s="125">
        <v>42695</v>
      </c>
      <c r="U29" s="124">
        <v>20000</v>
      </c>
      <c r="V29" s="124">
        <v>0</v>
      </c>
      <c r="W29" s="124">
        <v>30</v>
      </c>
      <c r="X29" s="124">
        <v>7950</v>
      </c>
      <c r="Y29" s="124">
        <v>140</v>
      </c>
      <c r="Z29" s="126">
        <v>0.88739999999999997</v>
      </c>
      <c r="AA29" s="127" t="s">
        <v>105</v>
      </c>
      <c r="AQ29" s="41"/>
      <c r="AR29" s="18"/>
      <c r="AS29" s="18"/>
      <c r="AT29" s="18"/>
      <c r="AU29" s="18"/>
      <c r="AV29" s="18"/>
      <c r="AW29" s="18"/>
      <c r="AX29" s="41"/>
      <c r="AY29" s="18"/>
      <c r="AZ29" s="18"/>
    </row>
    <row r="30" spans="1:52" ht="30" customHeight="1" x14ac:dyDescent="0.25">
      <c r="A30" s="41"/>
      <c r="B30" s="103"/>
      <c r="C30" s="22"/>
      <c r="D30" s="45"/>
      <c r="E30" s="22"/>
      <c r="F30" s="22"/>
      <c r="G30" s="45"/>
      <c r="H30" s="45"/>
      <c r="I30" s="45"/>
      <c r="J30" s="104"/>
      <c r="K30" s="45"/>
      <c r="L30" s="22"/>
      <c r="M30" s="22"/>
      <c r="N30" s="128" t="s">
        <v>58</v>
      </c>
      <c r="O30" s="129" t="s">
        <v>57</v>
      </c>
      <c r="P30" s="129" t="s">
        <v>42</v>
      </c>
      <c r="Q30" s="129">
        <v>11119515</v>
      </c>
      <c r="R30" s="129">
        <v>1</v>
      </c>
      <c r="S30" s="129">
        <v>100405</v>
      </c>
      <c r="T30" s="130">
        <v>42615</v>
      </c>
      <c r="U30" s="129">
        <v>1</v>
      </c>
      <c r="V30" s="129">
        <v>0.04</v>
      </c>
      <c r="W30" s="129">
        <v>0.03</v>
      </c>
      <c r="X30" s="129">
        <v>7950</v>
      </c>
      <c r="Y30" s="129">
        <v>140</v>
      </c>
      <c r="Z30" s="131">
        <f>(0.34848*((750.3+756.2)/2)-0.009024*((43.6+60.2)/2)*EXP(0.0612*((19.1+21.1)/2)))/(273.15+((19.1+21.1)/2))</f>
        <v>0.88965063908070108</v>
      </c>
      <c r="AA30" s="132" t="s">
        <v>103</v>
      </c>
      <c r="AQ30" s="41"/>
      <c r="AR30" s="18"/>
      <c r="AS30" s="18"/>
      <c r="AT30" s="18"/>
      <c r="AU30" s="18"/>
      <c r="AV30" s="18"/>
      <c r="AW30" s="18"/>
      <c r="AX30" s="41"/>
      <c r="AY30" s="18"/>
      <c r="AZ30" s="18"/>
    </row>
    <row r="31" spans="1:52" ht="30" customHeight="1" thickBot="1" x14ac:dyDescent="0.3">
      <c r="A31" s="18"/>
      <c r="B31" s="101"/>
      <c r="C31" s="18"/>
      <c r="D31" s="18"/>
      <c r="E31" s="18"/>
      <c r="F31" s="18"/>
      <c r="G31" s="18"/>
      <c r="H31" s="18"/>
      <c r="I31" s="18"/>
      <c r="J31" s="102"/>
      <c r="K31" s="18"/>
      <c r="L31" s="22"/>
      <c r="M31" s="22"/>
      <c r="N31" s="108" t="s">
        <v>59</v>
      </c>
      <c r="O31" s="109" t="s">
        <v>57</v>
      </c>
      <c r="P31" s="109" t="s">
        <v>42</v>
      </c>
      <c r="Q31" s="109">
        <v>11119515</v>
      </c>
      <c r="R31" s="109">
        <v>2</v>
      </c>
      <c r="S31" s="109">
        <v>100405</v>
      </c>
      <c r="T31" s="110">
        <v>42615</v>
      </c>
      <c r="U31" s="109">
        <v>2</v>
      </c>
      <c r="V31" s="109">
        <v>0.06</v>
      </c>
      <c r="W31" s="109">
        <v>0.04</v>
      </c>
      <c r="X31" s="109">
        <v>7950</v>
      </c>
      <c r="Y31" s="109">
        <v>140</v>
      </c>
      <c r="Z31" s="133">
        <f t="shared" ref="Z31:Z45" si="1">(0.34848*((750.3+756.2)/2)-0.009024*((43.6+60.2)/2)*EXP(0.0612*((19.1+21.1)/2)))/(273.15+((19.1+21.1)/2))</f>
        <v>0.88965063908070108</v>
      </c>
      <c r="AA31" s="112" t="s">
        <v>103</v>
      </c>
      <c r="AQ31" s="41"/>
      <c r="AR31" s="18"/>
      <c r="AS31" s="18"/>
      <c r="AT31" s="18"/>
      <c r="AU31" s="18"/>
      <c r="AV31" s="18"/>
      <c r="AW31" s="18"/>
      <c r="AX31" s="41"/>
      <c r="AY31" s="18"/>
      <c r="AZ31" s="18"/>
    </row>
    <row r="32" spans="1:52" ht="30" customHeight="1" x14ac:dyDescent="0.25">
      <c r="A32" s="18"/>
      <c r="B32" s="212" t="s">
        <v>217</v>
      </c>
      <c r="C32" s="213"/>
      <c r="D32" s="213"/>
      <c r="E32" s="213"/>
      <c r="F32" s="213"/>
      <c r="G32" s="213"/>
      <c r="H32" s="213"/>
      <c r="I32" s="213"/>
      <c r="J32" s="214"/>
      <c r="L32" s="22"/>
      <c r="M32" s="22"/>
      <c r="N32" s="108" t="s">
        <v>60</v>
      </c>
      <c r="O32" s="109" t="s">
        <v>57</v>
      </c>
      <c r="P32" s="109" t="s">
        <v>42</v>
      </c>
      <c r="Q32" s="109">
        <v>11119515</v>
      </c>
      <c r="R32" s="109" t="s">
        <v>43</v>
      </c>
      <c r="S32" s="109">
        <v>100405</v>
      </c>
      <c r="T32" s="110">
        <v>42615</v>
      </c>
      <c r="U32" s="109">
        <v>2</v>
      </c>
      <c r="V32" s="109">
        <v>0.04</v>
      </c>
      <c r="W32" s="109">
        <v>0.04</v>
      </c>
      <c r="X32" s="109">
        <v>7950</v>
      </c>
      <c r="Y32" s="109">
        <v>140</v>
      </c>
      <c r="Z32" s="133">
        <f t="shared" si="1"/>
        <v>0.88965063908070108</v>
      </c>
      <c r="AA32" s="112" t="str">
        <f>AA31</f>
        <v>M-002</v>
      </c>
      <c r="AR32" s="18"/>
      <c r="AS32" s="18"/>
      <c r="AT32" s="18"/>
      <c r="AU32" s="18"/>
      <c r="AV32" s="18"/>
      <c r="AW32" s="18"/>
      <c r="AX32" s="41"/>
      <c r="AY32" s="18"/>
      <c r="AZ32" s="18"/>
    </row>
    <row r="33" spans="1:52" ht="30" customHeight="1" x14ac:dyDescent="0.25">
      <c r="A33" s="18"/>
      <c r="B33" s="215"/>
      <c r="C33" s="216"/>
      <c r="D33" s="216"/>
      <c r="E33" s="216"/>
      <c r="F33" s="216"/>
      <c r="G33" s="216"/>
      <c r="H33" s="216"/>
      <c r="I33" s="216"/>
      <c r="J33" s="217"/>
      <c r="L33" s="22"/>
      <c r="M33" s="22"/>
      <c r="N33" s="108" t="s">
        <v>61</v>
      </c>
      <c r="O33" s="109" t="s">
        <v>57</v>
      </c>
      <c r="P33" s="109" t="s">
        <v>42</v>
      </c>
      <c r="Q33" s="109">
        <v>11119515</v>
      </c>
      <c r="R33" s="109">
        <v>5</v>
      </c>
      <c r="S33" s="109">
        <v>100405</v>
      </c>
      <c r="T33" s="110">
        <v>42615</v>
      </c>
      <c r="U33" s="109">
        <v>5</v>
      </c>
      <c r="V33" s="134">
        <v>0</v>
      </c>
      <c r="W33" s="109">
        <v>0.05</v>
      </c>
      <c r="X33" s="109">
        <v>7950</v>
      </c>
      <c r="Y33" s="109">
        <v>140</v>
      </c>
      <c r="Z33" s="133">
        <f t="shared" si="1"/>
        <v>0.88965063908070108</v>
      </c>
      <c r="AA33" s="112" t="s">
        <v>103</v>
      </c>
      <c r="AR33" s="18"/>
      <c r="AS33" s="18"/>
      <c r="AT33" s="18"/>
      <c r="AU33" s="18"/>
      <c r="AV33" s="18"/>
      <c r="AW33" s="18"/>
      <c r="AX33" s="41"/>
      <c r="AY33" s="18"/>
      <c r="AZ33" s="18"/>
    </row>
    <row r="34" spans="1:52" ht="30" customHeight="1" x14ac:dyDescent="0.25">
      <c r="A34" s="18"/>
      <c r="B34" s="202" t="s">
        <v>1</v>
      </c>
      <c r="C34" s="204" t="s">
        <v>17</v>
      </c>
      <c r="D34" s="204" t="s">
        <v>8</v>
      </c>
      <c r="E34" s="204" t="s">
        <v>18</v>
      </c>
      <c r="F34" s="204" t="s">
        <v>19</v>
      </c>
      <c r="G34" s="204" t="s">
        <v>168</v>
      </c>
      <c r="H34" s="204" t="s">
        <v>169</v>
      </c>
      <c r="I34" s="218" t="s">
        <v>93</v>
      </c>
      <c r="J34" s="219" t="s">
        <v>114</v>
      </c>
      <c r="K34" s="220"/>
      <c r="L34" s="22"/>
      <c r="M34" s="22"/>
      <c r="N34" s="108" t="s">
        <v>62</v>
      </c>
      <c r="O34" s="109" t="s">
        <v>57</v>
      </c>
      <c r="P34" s="109" t="s">
        <v>42</v>
      </c>
      <c r="Q34" s="109">
        <v>11119515</v>
      </c>
      <c r="R34" s="109">
        <v>10</v>
      </c>
      <c r="S34" s="109">
        <v>100405</v>
      </c>
      <c r="T34" s="110">
        <v>42615</v>
      </c>
      <c r="U34" s="109">
        <v>10</v>
      </c>
      <c r="V34" s="109">
        <v>0.05</v>
      </c>
      <c r="W34" s="109">
        <v>0.06</v>
      </c>
      <c r="X34" s="109">
        <v>7950</v>
      </c>
      <c r="Y34" s="109">
        <v>140</v>
      </c>
      <c r="Z34" s="133">
        <f t="shared" si="1"/>
        <v>0.88965063908070108</v>
      </c>
      <c r="AA34" s="112" t="s">
        <v>103</v>
      </c>
      <c r="AR34" s="18"/>
      <c r="AS34" s="18"/>
      <c r="AT34" s="18"/>
      <c r="AU34" s="18"/>
      <c r="AV34" s="18"/>
      <c r="AW34" s="18"/>
      <c r="AX34" s="22"/>
      <c r="AY34" s="18"/>
      <c r="AZ34" s="18"/>
    </row>
    <row r="35" spans="1:52" ht="30" customHeight="1" x14ac:dyDescent="0.25">
      <c r="A35" s="18"/>
      <c r="B35" s="202"/>
      <c r="C35" s="204"/>
      <c r="D35" s="204"/>
      <c r="E35" s="204"/>
      <c r="F35" s="204"/>
      <c r="G35" s="204"/>
      <c r="H35" s="204"/>
      <c r="I35" s="218"/>
      <c r="J35" s="219"/>
      <c r="K35" s="220"/>
      <c r="L35" s="22"/>
      <c r="M35" s="22"/>
      <c r="N35" s="108" t="s">
        <v>63</v>
      </c>
      <c r="O35" s="109" t="s">
        <v>57</v>
      </c>
      <c r="P35" s="109" t="s">
        <v>42</v>
      </c>
      <c r="Q35" s="109">
        <v>11119515</v>
      </c>
      <c r="R35" s="109">
        <v>20</v>
      </c>
      <c r="S35" s="109">
        <v>100405</v>
      </c>
      <c r="T35" s="110">
        <v>42615</v>
      </c>
      <c r="U35" s="109">
        <v>20</v>
      </c>
      <c r="V35" s="109">
        <v>7.0000000000000007E-2</v>
      </c>
      <c r="W35" s="109">
        <v>0.08</v>
      </c>
      <c r="X35" s="109">
        <v>7950</v>
      </c>
      <c r="Y35" s="109">
        <v>140</v>
      </c>
      <c r="Z35" s="133">
        <f t="shared" si="1"/>
        <v>0.88965063908070108</v>
      </c>
      <c r="AA35" s="112" t="str">
        <f>AA34</f>
        <v>M-002</v>
      </c>
      <c r="AR35" s="18"/>
      <c r="AS35" s="18"/>
      <c r="AT35" s="18"/>
      <c r="AU35" s="18"/>
      <c r="AV35" s="18"/>
      <c r="AW35" s="18"/>
      <c r="AX35" s="22"/>
      <c r="AY35" s="18"/>
      <c r="AZ35" s="18"/>
    </row>
    <row r="36" spans="1:52" ht="30" customHeight="1" x14ac:dyDescent="0.25">
      <c r="A36" s="18"/>
      <c r="B36" s="47"/>
      <c r="C36" s="48"/>
      <c r="D36" s="48"/>
      <c r="E36" s="48"/>
      <c r="F36" s="48"/>
      <c r="G36" s="48"/>
      <c r="H36" s="48"/>
      <c r="I36" s="48"/>
      <c r="J36" s="49"/>
      <c r="K36" s="66"/>
      <c r="L36" s="22"/>
      <c r="M36" s="22"/>
      <c r="N36" s="108" t="s">
        <v>64</v>
      </c>
      <c r="O36" s="109" t="s">
        <v>57</v>
      </c>
      <c r="P36" s="109" t="s">
        <v>42</v>
      </c>
      <c r="Q36" s="109">
        <v>11119515</v>
      </c>
      <c r="R36" s="109" t="s">
        <v>44</v>
      </c>
      <c r="S36" s="109">
        <v>100405</v>
      </c>
      <c r="T36" s="110">
        <v>42615</v>
      </c>
      <c r="U36" s="109">
        <v>20</v>
      </c>
      <c r="V36" s="109">
        <v>0.08</v>
      </c>
      <c r="W36" s="109">
        <v>0.08</v>
      </c>
      <c r="X36" s="109">
        <v>7950</v>
      </c>
      <c r="Y36" s="109">
        <v>140</v>
      </c>
      <c r="Z36" s="133">
        <f t="shared" si="1"/>
        <v>0.88965063908070108</v>
      </c>
      <c r="AA36" s="112" t="s">
        <v>103</v>
      </c>
      <c r="AR36" s="18"/>
      <c r="AS36" s="18"/>
      <c r="AT36" s="18"/>
      <c r="AU36" s="18"/>
      <c r="AV36" s="18"/>
      <c r="AW36" s="18"/>
      <c r="AX36" s="22"/>
      <c r="AY36" s="18"/>
      <c r="AZ36" s="18"/>
    </row>
    <row r="37" spans="1:52" ht="30" customHeight="1" x14ac:dyDescent="0.25">
      <c r="A37" s="18"/>
      <c r="B37" s="98" t="s">
        <v>188</v>
      </c>
      <c r="C37" s="29"/>
      <c r="D37" s="28"/>
      <c r="E37" s="27"/>
      <c r="F37" s="30"/>
      <c r="G37" s="30"/>
      <c r="H37" s="30"/>
      <c r="I37" s="30"/>
      <c r="J37" s="59"/>
      <c r="K37" s="67"/>
      <c r="L37" s="22"/>
      <c r="M37" s="22"/>
      <c r="N37" s="108" t="s">
        <v>65</v>
      </c>
      <c r="O37" s="109" t="s">
        <v>57</v>
      </c>
      <c r="P37" s="109" t="s">
        <v>42</v>
      </c>
      <c r="Q37" s="109">
        <v>11119515</v>
      </c>
      <c r="R37" s="109">
        <v>50</v>
      </c>
      <c r="S37" s="109">
        <v>100405</v>
      </c>
      <c r="T37" s="110">
        <v>42615</v>
      </c>
      <c r="U37" s="109">
        <v>50</v>
      </c>
      <c r="V37" s="109">
        <v>0.19</v>
      </c>
      <c r="W37" s="134">
        <v>0.1</v>
      </c>
      <c r="X37" s="109">
        <v>7950</v>
      </c>
      <c r="Y37" s="109">
        <v>140</v>
      </c>
      <c r="Z37" s="133">
        <f t="shared" si="1"/>
        <v>0.88965063908070108</v>
      </c>
      <c r="AA37" s="112" t="s">
        <v>103</v>
      </c>
      <c r="AR37" s="18"/>
      <c r="AS37" s="18"/>
      <c r="AT37" s="18"/>
      <c r="AU37" s="18"/>
      <c r="AV37" s="18"/>
      <c r="AW37" s="18"/>
      <c r="AX37" s="22"/>
      <c r="AY37" s="18"/>
      <c r="AZ37" s="18"/>
    </row>
    <row r="38" spans="1:52" ht="30" customHeight="1" x14ac:dyDescent="0.25">
      <c r="A38" s="18"/>
      <c r="B38" s="98" t="s">
        <v>189</v>
      </c>
      <c r="C38" s="21"/>
      <c r="D38" s="21"/>
      <c r="E38" s="21"/>
      <c r="F38" s="27"/>
      <c r="G38" s="30"/>
      <c r="H38" s="21"/>
      <c r="I38" s="21"/>
      <c r="J38" s="59"/>
      <c r="K38" s="66"/>
      <c r="L38" s="22"/>
      <c r="M38" s="22"/>
      <c r="N38" s="108" t="s">
        <v>66</v>
      </c>
      <c r="O38" s="109" t="s">
        <v>57</v>
      </c>
      <c r="P38" s="109" t="s">
        <v>42</v>
      </c>
      <c r="Q38" s="109">
        <v>11119515</v>
      </c>
      <c r="R38" s="109">
        <v>100</v>
      </c>
      <c r="S38" s="109">
        <v>100405</v>
      </c>
      <c r="T38" s="110">
        <v>42615</v>
      </c>
      <c r="U38" s="109">
        <v>100</v>
      </c>
      <c r="V38" s="109">
        <v>0.13</v>
      </c>
      <c r="W38" s="109">
        <v>0.16</v>
      </c>
      <c r="X38" s="109">
        <v>7950</v>
      </c>
      <c r="Y38" s="109">
        <v>140</v>
      </c>
      <c r="Z38" s="133">
        <f t="shared" si="1"/>
        <v>0.88965063908070108</v>
      </c>
      <c r="AA38" s="112" t="str">
        <f>AA37</f>
        <v>M-002</v>
      </c>
      <c r="AR38" s="18"/>
      <c r="AS38" s="18"/>
      <c r="AT38" s="18"/>
      <c r="AU38" s="18"/>
      <c r="AV38" s="18"/>
      <c r="AW38" s="18"/>
      <c r="AX38" s="22"/>
      <c r="AY38" s="18"/>
      <c r="AZ38" s="18"/>
    </row>
    <row r="39" spans="1:52" ht="30" customHeight="1" x14ac:dyDescent="0.25">
      <c r="A39" s="18"/>
      <c r="B39" s="98" t="s">
        <v>190</v>
      </c>
      <c r="C39" s="21"/>
      <c r="D39" s="21"/>
      <c r="E39" s="21"/>
      <c r="F39" s="27"/>
      <c r="G39" s="30"/>
      <c r="H39" s="21"/>
      <c r="I39" s="21"/>
      <c r="J39" s="59"/>
      <c r="K39" s="66"/>
      <c r="L39" s="22"/>
      <c r="M39" s="22"/>
      <c r="N39" s="108" t="s">
        <v>67</v>
      </c>
      <c r="O39" s="109" t="s">
        <v>57</v>
      </c>
      <c r="P39" s="109" t="s">
        <v>42</v>
      </c>
      <c r="Q39" s="109">
        <v>11119515</v>
      </c>
      <c r="R39" s="109">
        <v>200</v>
      </c>
      <c r="S39" s="109">
        <v>100405</v>
      </c>
      <c r="T39" s="110">
        <v>42615</v>
      </c>
      <c r="U39" s="109">
        <v>200</v>
      </c>
      <c r="V39" s="109">
        <v>0.2</v>
      </c>
      <c r="W39" s="109">
        <v>0.3</v>
      </c>
      <c r="X39" s="109">
        <v>7950</v>
      </c>
      <c r="Y39" s="109">
        <v>140</v>
      </c>
      <c r="Z39" s="133">
        <f t="shared" si="1"/>
        <v>0.88965063908070108</v>
      </c>
      <c r="AA39" s="112" t="s">
        <v>103</v>
      </c>
      <c r="AR39" s="18"/>
      <c r="AS39" s="18"/>
      <c r="AT39" s="18"/>
      <c r="AU39" s="18"/>
      <c r="AV39" s="18"/>
      <c r="AW39" s="18"/>
      <c r="AX39" s="22"/>
      <c r="AY39" s="18"/>
      <c r="AZ39" s="18"/>
    </row>
    <row r="40" spans="1:52" ht="30" customHeight="1" x14ac:dyDescent="0.25">
      <c r="A40" s="18"/>
      <c r="B40" s="98" t="s">
        <v>191</v>
      </c>
      <c r="C40" s="21"/>
      <c r="D40" s="21"/>
      <c r="E40" s="21"/>
      <c r="F40" s="27"/>
      <c r="G40" s="30"/>
      <c r="H40" s="21"/>
      <c r="I40" s="21"/>
      <c r="J40" s="59"/>
      <c r="K40" s="66"/>
      <c r="L40" s="22"/>
      <c r="M40" s="22"/>
      <c r="N40" s="108" t="s">
        <v>68</v>
      </c>
      <c r="O40" s="109" t="s">
        <v>57</v>
      </c>
      <c r="P40" s="109" t="s">
        <v>42</v>
      </c>
      <c r="Q40" s="109">
        <v>11119515</v>
      </c>
      <c r="R40" s="109" t="s">
        <v>45</v>
      </c>
      <c r="S40" s="109">
        <v>100405</v>
      </c>
      <c r="T40" s="110">
        <v>42615</v>
      </c>
      <c r="U40" s="109">
        <v>200</v>
      </c>
      <c r="V40" s="109">
        <v>0.3</v>
      </c>
      <c r="W40" s="109">
        <v>0.3</v>
      </c>
      <c r="X40" s="109">
        <v>7950</v>
      </c>
      <c r="Y40" s="109">
        <v>140</v>
      </c>
      <c r="Z40" s="133">
        <f t="shared" si="1"/>
        <v>0.88965063908070108</v>
      </c>
      <c r="AA40" s="112" t="s">
        <v>103</v>
      </c>
      <c r="AR40" s="18"/>
      <c r="AS40" s="18"/>
      <c r="AT40" s="18"/>
      <c r="AU40" s="18"/>
      <c r="AV40" s="18"/>
      <c r="AW40" s="18"/>
      <c r="AX40" s="22"/>
      <c r="AY40" s="18"/>
      <c r="AZ40" s="18"/>
    </row>
    <row r="41" spans="1:52" ht="30" customHeight="1" x14ac:dyDescent="0.25">
      <c r="A41" s="18"/>
      <c r="B41" s="98" t="s">
        <v>192</v>
      </c>
      <c r="C41" s="23"/>
      <c r="D41" s="23"/>
      <c r="E41" s="23"/>
      <c r="F41" s="27"/>
      <c r="G41" s="30"/>
      <c r="H41" s="23"/>
      <c r="I41" s="23"/>
      <c r="J41" s="59"/>
      <c r="K41" s="66"/>
      <c r="L41" s="22"/>
      <c r="M41" s="22"/>
      <c r="N41" s="108" t="s">
        <v>69</v>
      </c>
      <c r="O41" s="109" t="s">
        <v>57</v>
      </c>
      <c r="P41" s="109" t="s">
        <v>42</v>
      </c>
      <c r="Q41" s="109">
        <v>11119515</v>
      </c>
      <c r="R41" s="109">
        <v>500</v>
      </c>
      <c r="S41" s="109">
        <v>100405</v>
      </c>
      <c r="T41" s="110">
        <v>42615</v>
      </c>
      <c r="U41" s="109">
        <v>500</v>
      </c>
      <c r="V41" s="109">
        <v>0.8</v>
      </c>
      <c r="W41" s="109">
        <v>0.8</v>
      </c>
      <c r="X41" s="109">
        <v>7950</v>
      </c>
      <c r="Y41" s="109">
        <v>140</v>
      </c>
      <c r="Z41" s="133">
        <f t="shared" si="1"/>
        <v>0.88965063908070108</v>
      </c>
      <c r="AA41" s="112" t="str">
        <f>AA40</f>
        <v>M-002</v>
      </c>
      <c r="AR41" s="18"/>
      <c r="AS41" s="18"/>
      <c r="AT41" s="18"/>
      <c r="AU41" s="18"/>
      <c r="AV41" s="18"/>
      <c r="AW41" s="18"/>
      <c r="AX41" s="22"/>
      <c r="AY41" s="18"/>
      <c r="AZ41" s="18"/>
    </row>
    <row r="42" spans="1:52" ht="30" customHeight="1" x14ac:dyDescent="0.25">
      <c r="A42" s="18"/>
      <c r="B42" s="89" t="s">
        <v>193</v>
      </c>
      <c r="C42" s="29"/>
      <c r="D42" s="28"/>
      <c r="E42" s="27"/>
      <c r="F42" s="30"/>
      <c r="G42" s="30"/>
      <c r="H42" s="30"/>
      <c r="I42" s="30"/>
      <c r="J42" s="59"/>
      <c r="K42" s="66"/>
      <c r="L42" s="22"/>
      <c r="M42" s="22"/>
      <c r="N42" s="108" t="s">
        <v>70</v>
      </c>
      <c r="O42" s="109" t="s">
        <v>57</v>
      </c>
      <c r="P42" s="109" t="s">
        <v>42</v>
      </c>
      <c r="Q42" s="109">
        <v>11119515</v>
      </c>
      <c r="R42" s="109">
        <v>1</v>
      </c>
      <c r="S42" s="109">
        <v>100405</v>
      </c>
      <c r="T42" s="110">
        <v>42615</v>
      </c>
      <c r="U42" s="109">
        <v>1000</v>
      </c>
      <c r="V42" s="109">
        <v>1.9</v>
      </c>
      <c r="W42" s="109">
        <v>1.6</v>
      </c>
      <c r="X42" s="109">
        <v>7950</v>
      </c>
      <c r="Y42" s="109">
        <v>140</v>
      </c>
      <c r="Z42" s="133">
        <f t="shared" si="1"/>
        <v>0.88965063908070108</v>
      </c>
      <c r="AA42" s="112" t="s">
        <v>103</v>
      </c>
      <c r="AR42" s="18"/>
      <c r="AS42" s="18"/>
      <c r="AT42" s="18"/>
      <c r="AU42" s="18"/>
      <c r="AV42" s="18"/>
      <c r="AW42" s="18"/>
      <c r="AX42" s="22"/>
      <c r="AY42" s="18"/>
      <c r="AZ42" s="18"/>
    </row>
    <row r="43" spans="1:52" ht="30" customHeight="1" x14ac:dyDescent="0.25">
      <c r="A43" s="18"/>
      <c r="B43" s="90" t="s">
        <v>194</v>
      </c>
      <c r="C43" s="23"/>
      <c r="D43" s="23"/>
      <c r="E43" s="23"/>
      <c r="F43" s="27"/>
      <c r="G43" s="30"/>
      <c r="H43" s="23"/>
      <c r="I43" s="23"/>
      <c r="J43" s="59"/>
      <c r="K43" s="66"/>
      <c r="L43" s="22"/>
      <c r="M43" s="22"/>
      <c r="N43" s="108" t="s">
        <v>71</v>
      </c>
      <c r="O43" s="109" t="s">
        <v>57</v>
      </c>
      <c r="P43" s="109" t="s">
        <v>42</v>
      </c>
      <c r="Q43" s="109">
        <v>11119515</v>
      </c>
      <c r="R43" s="109">
        <v>2</v>
      </c>
      <c r="S43" s="109">
        <v>100405</v>
      </c>
      <c r="T43" s="110">
        <v>42615</v>
      </c>
      <c r="U43" s="109">
        <v>2000</v>
      </c>
      <c r="V43" s="113">
        <v>2.2000000000000002</v>
      </c>
      <c r="W43" s="113">
        <v>3</v>
      </c>
      <c r="X43" s="109">
        <v>7950</v>
      </c>
      <c r="Y43" s="109">
        <v>140</v>
      </c>
      <c r="Z43" s="133">
        <f t="shared" si="1"/>
        <v>0.88965063908070108</v>
      </c>
      <c r="AA43" s="112" t="s">
        <v>103</v>
      </c>
      <c r="AR43" s="18"/>
      <c r="AS43" s="18"/>
      <c r="AT43" s="18"/>
      <c r="AU43" s="18"/>
      <c r="AV43" s="18"/>
      <c r="AW43" s="18"/>
      <c r="AX43" s="18"/>
      <c r="AY43" s="18"/>
      <c r="AZ43" s="18"/>
    </row>
    <row r="44" spans="1:52" ht="30" customHeight="1" x14ac:dyDescent="0.25">
      <c r="A44" s="18"/>
      <c r="B44" s="89" t="s">
        <v>195</v>
      </c>
      <c r="C44" s="23"/>
      <c r="D44" s="23"/>
      <c r="E44" s="23"/>
      <c r="F44" s="27"/>
      <c r="G44" s="30"/>
      <c r="H44" s="23"/>
      <c r="I44" s="23"/>
      <c r="J44" s="59"/>
      <c r="K44" s="66"/>
      <c r="L44" s="22"/>
      <c r="M44" s="22"/>
      <c r="N44" s="108" t="s">
        <v>72</v>
      </c>
      <c r="O44" s="109" t="s">
        <v>57</v>
      </c>
      <c r="P44" s="109" t="s">
        <v>42</v>
      </c>
      <c r="Q44" s="109">
        <v>11119515</v>
      </c>
      <c r="R44" s="109" t="s">
        <v>43</v>
      </c>
      <c r="S44" s="109">
        <v>100405</v>
      </c>
      <c r="T44" s="110">
        <v>42615</v>
      </c>
      <c r="U44" s="109">
        <v>2000</v>
      </c>
      <c r="V44" s="113">
        <v>2</v>
      </c>
      <c r="W44" s="113">
        <v>3</v>
      </c>
      <c r="X44" s="109">
        <v>7950</v>
      </c>
      <c r="Y44" s="109">
        <v>140</v>
      </c>
      <c r="Z44" s="133">
        <f t="shared" si="1"/>
        <v>0.88965063908070108</v>
      </c>
      <c r="AA44" s="112" t="str">
        <f>AA43</f>
        <v>M-002</v>
      </c>
      <c r="AR44" s="18"/>
      <c r="AS44" s="18"/>
      <c r="AT44" s="18"/>
      <c r="AU44" s="18"/>
      <c r="AV44" s="18"/>
      <c r="AW44" s="18"/>
      <c r="AX44" s="18"/>
      <c r="AY44" s="18"/>
      <c r="AZ44" s="18"/>
    </row>
    <row r="45" spans="1:52" ht="30" customHeight="1" thickBot="1" x14ac:dyDescent="0.3">
      <c r="A45" s="18"/>
      <c r="B45" s="89" t="s">
        <v>196</v>
      </c>
      <c r="C45" s="23"/>
      <c r="D45" s="23"/>
      <c r="E45" s="23"/>
      <c r="F45" s="27"/>
      <c r="G45" s="30">
        <v>100</v>
      </c>
      <c r="H45" s="23"/>
      <c r="I45" s="23"/>
      <c r="J45" s="59"/>
      <c r="K45" s="66"/>
      <c r="L45" s="22"/>
      <c r="M45" s="22"/>
      <c r="N45" s="135" t="s">
        <v>73</v>
      </c>
      <c r="O45" s="136" t="s">
        <v>57</v>
      </c>
      <c r="P45" s="136" t="s">
        <v>42</v>
      </c>
      <c r="Q45" s="136">
        <v>11119515</v>
      </c>
      <c r="R45" s="136">
        <v>5</v>
      </c>
      <c r="S45" s="136">
        <v>100405</v>
      </c>
      <c r="T45" s="137">
        <v>42615</v>
      </c>
      <c r="U45" s="136">
        <v>5000</v>
      </c>
      <c r="V45" s="136">
        <v>5.9</v>
      </c>
      <c r="W45" s="138">
        <v>8</v>
      </c>
      <c r="X45" s="136">
        <v>7950</v>
      </c>
      <c r="Y45" s="136">
        <v>140</v>
      </c>
      <c r="Z45" s="139">
        <f t="shared" si="1"/>
        <v>0.88965063908070108</v>
      </c>
      <c r="AA45" s="140" t="s">
        <v>103</v>
      </c>
      <c r="AR45" s="18"/>
      <c r="AS45" s="18"/>
      <c r="AT45" s="18"/>
      <c r="AU45" s="18"/>
      <c r="AV45" s="18"/>
      <c r="AW45" s="18"/>
      <c r="AX45" s="18"/>
      <c r="AY45" s="18"/>
      <c r="AZ45" s="18"/>
    </row>
    <row r="46" spans="1:52" ht="30" customHeight="1" x14ac:dyDescent="0.25">
      <c r="A46" s="18"/>
      <c r="B46" s="89" t="s">
        <v>197</v>
      </c>
      <c r="C46" s="23"/>
      <c r="D46" s="23"/>
      <c r="E46" s="23"/>
      <c r="F46" s="27"/>
      <c r="G46" s="30"/>
      <c r="H46" s="23"/>
      <c r="I46" s="23"/>
      <c r="J46" s="59"/>
      <c r="K46" s="66"/>
      <c r="L46" s="22"/>
      <c r="M46" s="22"/>
      <c r="N46" s="141" t="s">
        <v>164</v>
      </c>
      <c r="O46" s="142" t="s">
        <v>57</v>
      </c>
      <c r="P46" s="142" t="s">
        <v>46</v>
      </c>
      <c r="Q46" s="142" t="s">
        <v>53</v>
      </c>
      <c r="R46" s="142" t="s">
        <v>52</v>
      </c>
      <c r="S46" s="142" t="s">
        <v>54</v>
      </c>
      <c r="T46" s="143">
        <v>42683</v>
      </c>
      <c r="U46" s="142">
        <v>1</v>
      </c>
      <c r="V46" s="142">
        <v>0.04</v>
      </c>
      <c r="W46" s="142">
        <v>3.3000000000000002E-2</v>
      </c>
      <c r="X46" s="142">
        <v>7950</v>
      </c>
      <c r="Y46" s="142">
        <v>140</v>
      </c>
      <c r="Z46" s="142">
        <v>0.88229999999999997</v>
      </c>
      <c r="AA46" s="144" t="s">
        <v>106</v>
      </c>
      <c r="AR46" s="18"/>
      <c r="AS46" s="18"/>
      <c r="AT46" s="18"/>
      <c r="AU46" s="18"/>
      <c r="AV46" s="18"/>
      <c r="AW46" s="18"/>
      <c r="AX46" s="18"/>
      <c r="AY46" s="18"/>
      <c r="AZ46" s="18"/>
    </row>
    <row r="47" spans="1:52" ht="30" customHeight="1" x14ac:dyDescent="0.25">
      <c r="A47" s="18"/>
      <c r="B47" s="90" t="s">
        <v>198</v>
      </c>
      <c r="C47" s="23"/>
      <c r="D47" s="23"/>
      <c r="E47" s="23"/>
      <c r="F47" s="27"/>
      <c r="G47" s="30"/>
      <c r="H47" s="23"/>
      <c r="I47" s="23"/>
      <c r="J47" s="59"/>
      <c r="K47" s="66"/>
      <c r="L47" s="22"/>
      <c r="M47" s="22"/>
      <c r="N47" s="108" t="s">
        <v>165</v>
      </c>
      <c r="O47" s="109" t="s">
        <v>57</v>
      </c>
      <c r="P47" s="109" t="s">
        <v>46</v>
      </c>
      <c r="Q47" s="109" t="s">
        <v>53</v>
      </c>
      <c r="R47" s="109" t="s">
        <v>52</v>
      </c>
      <c r="S47" s="109" t="s">
        <v>54</v>
      </c>
      <c r="T47" s="143">
        <v>42683</v>
      </c>
      <c r="U47" s="109">
        <v>2</v>
      </c>
      <c r="V47" s="109">
        <v>0.04</v>
      </c>
      <c r="W47" s="109">
        <v>0.04</v>
      </c>
      <c r="X47" s="109">
        <v>7950</v>
      </c>
      <c r="Y47" s="109">
        <v>140</v>
      </c>
      <c r="Z47" s="145">
        <v>0.88200000000000001</v>
      </c>
      <c r="AA47" s="144" t="s">
        <v>106</v>
      </c>
      <c r="AR47" s="18"/>
      <c r="AS47" s="18"/>
      <c r="AT47" s="18"/>
      <c r="AU47" s="18"/>
      <c r="AV47" s="18"/>
      <c r="AW47" s="18"/>
      <c r="AX47" s="18"/>
      <c r="AY47" s="18"/>
      <c r="AZ47" s="18"/>
    </row>
    <row r="48" spans="1:52" ht="30" customHeight="1" x14ac:dyDescent="0.25">
      <c r="A48" s="18"/>
      <c r="B48" s="89" t="s">
        <v>199</v>
      </c>
      <c r="C48" s="23"/>
      <c r="D48" s="23"/>
      <c r="E48" s="23"/>
      <c r="F48" s="27"/>
      <c r="G48" s="30"/>
      <c r="H48" s="23"/>
      <c r="I48" s="23"/>
      <c r="J48" s="59"/>
      <c r="K48" s="66"/>
      <c r="L48" s="22"/>
      <c r="M48" s="22"/>
      <c r="N48" s="108" t="s">
        <v>166</v>
      </c>
      <c r="O48" s="109" t="s">
        <v>57</v>
      </c>
      <c r="P48" s="109" t="s">
        <v>46</v>
      </c>
      <c r="Q48" s="109" t="s">
        <v>53</v>
      </c>
      <c r="R48" s="109" t="s">
        <v>55</v>
      </c>
      <c r="S48" s="109" t="s">
        <v>54</v>
      </c>
      <c r="T48" s="143">
        <v>42683</v>
      </c>
      <c r="U48" s="109">
        <v>2</v>
      </c>
      <c r="V48" s="109">
        <v>5.3999999999999999E-2</v>
      </c>
      <c r="W48" s="109">
        <v>0.04</v>
      </c>
      <c r="X48" s="109">
        <v>7950</v>
      </c>
      <c r="Y48" s="109">
        <v>140</v>
      </c>
      <c r="Z48" s="109">
        <v>0.88190000000000002</v>
      </c>
      <c r="AA48" s="144" t="s">
        <v>106</v>
      </c>
      <c r="AR48" s="18"/>
      <c r="AS48" s="18"/>
      <c r="AT48" s="18"/>
      <c r="AU48" s="18"/>
      <c r="AV48" s="18"/>
      <c r="AW48" s="18"/>
      <c r="AX48" s="18"/>
      <c r="AY48" s="18"/>
      <c r="AZ48" s="18"/>
    </row>
    <row r="49" spans="1:52" ht="30" customHeight="1" x14ac:dyDescent="0.25">
      <c r="A49" s="18"/>
      <c r="B49" s="91" t="s">
        <v>108</v>
      </c>
      <c r="C49" s="23"/>
      <c r="D49" s="23"/>
      <c r="E49" s="23"/>
      <c r="F49" s="27"/>
      <c r="G49" s="30"/>
      <c r="H49" s="23"/>
      <c r="I49" s="23"/>
      <c r="J49" s="59"/>
      <c r="K49" s="66"/>
      <c r="L49" s="22"/>
      <c r="M49" s="22"/>
      <c r="N49" s="108" t="s">
        <v>134</v>
      </c>
      <c r="O49" s="109" t="s">
        <v>57</v>
      </c>
      <c r="P49" s="109" t="s">
        <v>46</v>
      </c>
      <c r="Q49" s="109" t="s">
        <v>53</v>
      </c>
      <c r="R49" s="109" t="s">
        <v>52</v>
      </c>
      <c r="S49" s="109" t="s">
        <v>54</v>
      </c>
      <c r="T49" s="143">
        <v>42683</v>
      </c>
      <c r="U49" s="109">
        <v>5</v>
      </c>
      <c r="V49" s="109">
        <v>8.7999999999999995E-2</v>
      </c>
      <c r="W49" s="109">
        <v>5.2999999999999999E-2</v>
      </c>
      <c r="X49" s="109">
        <v>7840</v>
      </c>
      <c r="Y49" s="109">
        <v>140</v>
      </c>
      <c r="Z49" s="145">
        <v>0.88200000000000001</v>
      </c>
      <c r="AA49" s="144" t="s">
        <v>106</v>
      </c>
      <c r="AR49" s="18"/>
      <c r="AS49" s="18"/>
      <c r="AT49" s="18"/>
      <c r="AU49" s="18"/>
      <c r="AV49" s="18"/>
      <c r="AW49" s="18"/>
      <c r="AX49" s="18"/>
      <c r="AY49" s="18"/>
      <c r="AZ49" s="18"/>
    </row>
    <row r="50" spans="1:52" ht="30" customHeight="1" x14ac:dyDescent="0.25">
      <c r="A50" s="18"/>
      <c r="B50" s="92" t="s">
        <v>109</v>
      </c>
      <c r="C50" s="23"/>
      <c r="D50" s="23"/>
      <c r="E50" s="23"/>
      <c r="F50" s="27"/>
      <c r="G50" s="30"/>
      <c r="H50" s="23"/>
      <c r="I50" s="23"/>
      <c r="J50" s="59"/>
      <c r="K50" s="66"/>
      <c r="L50" s="22"/>
      <c r="M50" s="22"/>
      <c r="N50" s="108" t="s">
        <v>135</v>
      </c>
      <c r="O50" s="109" t="s">
        <v>57</v>
      </c>
      <c r="P50" s="109" t="s">
        <v>46</v>
      </c>
      <c r="Q50" s="109" t="s">
        <v>53</v>
      </c>
      <c r="R50" s="109" t="s">
        <v>52</v>
      </c>
      <c r="S50" s="109" t="s">
        <v>54</v>
      </c>
      <c r="T50" s="143">
        <v>42683</v>
      </c>
      <c r="U50" s="109">
        <v>10</v>
      </c>
      <c r="V50" s="109">
        <v>8.7999999999999995E-2</v>
      </c>
      <c r="W50" s="109">
        <v>6.7000000000000004E-2</v>
      </c>
      <c r="X50" s="109">
        <v>7840</v>
      </c>
      <c r="Y50" s="109">
        <v>140</v>
      </c>
      <c r="Z50" s="109">
        <v>0.8821</v>
      </c>
      <c r="AA50" s="144" t="s">
        <v>106</v>
      </c>
      <c r="AR50" s="18"/>
      <c r="AS50" s="18"/>
      <c r="AT50" s="18"/>
      <c r="AU50" s="18"/>
      <c r="AV50" s="18"/>
      <c r="AW50" s="18"/>
      <c r="AX50" s="18"/>
      <c r="AY50" s="18"/>
      <c r="AZ50" s="18"/>
    </row>
    <row r="51" spans="1:52" ht="30" customHeight="1" x14ac:dyDescent="0.25">
      <c r="A51" s="18"/>
      <c r="B51" s="93" t="s">
        <v>200</v>
      </c>
      <c r="C51" s="23"/>
      <c r="D51" s="23"/>
      <c r="E51" s="23"/>
      <c r="F51" s="27"/>
      <c r="G51" s="30"/>
      <c r="H51" s="23"/>
      <c r="I51" s="23"/>
      <c r="J51" s="59"/>
      <c r="K51" s="66"/>
      <c r="L51" s="22"/>
      <c r="M51" s="22"/>
      <c r="N51" s="108" t="s">
        <v>136</v>
      </c>
      <c r="O51" s="109" t="s">
        <v>57</v>
      </c>
      <c r="P51" s="109" t="s">
        <v>46</v>
      </c>
      <c r="Q51" s="109" t="s">
        <v>53</v>
      </c>
      <c r="R51" s="109" t="s">
        <v>52</v>
      </c>
      <c r="S51" s="109" t="s">
        <v>54</v>
      </c>
      <c r="T51" s="143">
        <v>42683</v>
      </c>
      <c r="U51" s="109">
        <v>20</v>
      </c>
      <c r="V51" s="109">
        <v>9.2999999999999999E-2</v>
      </c>
      <c r="W51" s="109">
        <v>8.3000000000000004E-2</v>
      </c>
      <c r="X51" s="109">
        <v>7840</v>
      </c>
      <c r="Y51" s="109">
        <v>140</v>
      </c>
      <c r="Z51" s="109">
        <v>0.88229999999999997</v>
      </c>
      <c r="AA51" s="144" t="s">
        <v>106</v>
      </c>
      <c r="AR51" s="18"/>
      <c r="AS51" s="18"/>
      <c r="AT51" s="18"/>
      <c r="AU51" s="18"/>
      <c r="AV51" s="18"/>
      <c r="AW51" s="18"/>
      <c r="AX51" s="18"/>
      <c r="AY51" s="18"/>
      <c r="AZ51" s="18"/>
    </row>
    <row r="52" spans="1:52" ht="30" customHeight="1" x14ac:dyDescent="0.25">
      <c r="A52" s="18"/>
      <c r="B52" s="94" t="s">
        <v>110</v>
      </c>
      <c r="C52" s="23"/>
      <c r="D52" s="23"/>
      <c r="E52" s="23"/>
      <c r="F52" s="27"/>
      <c r="G52" s="30"/>
      <c r="H52" s="23"/>
      <c r="I52" s="23"/>
      <c r="J52" s="59"/>
      <c r="K52" s="66"/>
      <c r="L52" s="22"/>
      <c r="M52" s="22"/>
      <c r="N52" s="108" t="s">
        <v>137</v>
      </c>
      <c r="O52" s="109" t="s">
        <v>57</v>
      </c>
      <c r="P52" s="109" t="s">
        <v>46</v>
      </c>
      <c r="Q52" s="109" t="s">
        <v>53</v>
      </c>
      <c r="R52" s="109" t="s">
        <v>55</v>
      </c>
      <c r="S52" s="109" t="s">
        <v>54</v>
      </c>
      <c r="T52" s="143">
        <v>42683</v>
      </c>
      <c r="U52" s="109">
        <v>20</v>
      </c>
      <c r="V52" s="109">
        <v>9.0999999999999998E-2</v>
      </c>
      <c r="W52" s="109">
        <v>8.3000000000000004E-2</v>
      </c>
      <c r="X52" s="109">
        <v>7840</v>
      </c>
      <c r="Y52" s="109">
        <v>140</v>
      </c>
      <c r="Z52" s="109">
        <v>0.88239999999999996</v>
      </c>
      <c r="AA52" s="144" t="s">
        <v>106</v>
      </c>
      <c r="AR52" s="18"/>
      <c r="AS52" s="18"/>
      <c r="AT52" s="18"/>
      <c r="AU52" s="18"/>
      <c r="AV52" s="18"/>
      <c r="AW52" s="18"/>
      <c r="AX52" s="18"/>
      <c r="AY52" s="18"/>
      <c r="AZ52" s="18"/>
    </row>
    <row r="53" spans="1:52" ht="30" customHeight="1" x14ac:dyDescent="0.25">
      <c r="A53" s="18"/>
      <c r="B53" s="95" t="s">
        <v>111</v>
      </c>
      <c r="C53" s="23"/>
      <c r="D53" s="23"/>
      <c r="E53" s="23"/>
      <c r="F53" s="27"/>
      <c r="G53" s="30"/>
      <c r="H53" s="23"/>
      <c r="I53" s="23"/>
      <c r="J53" s="59"/>
      <c r="K53" s="66"/>
      <c r="L53" s="22"/>
      <c r="M53" s="22"/>
      <c r="N53" s="108" t="s">
        <v>138</v>
      </c>
      <c r="O53" s="109" t="s">
        <v>57</v>
      </c>
      <c r="P53" s="109" t="s">
        <v>46</v>
      </c>
      <c r="Q53" s="109" t="s">
        <v>53</v>
      </c>
      <c r="R53" s="109" t="s">
        <v>52</v>
      </c>
      <c r="S53" s="109" t="s">
        <v>54</v>
      </c>
      <c r="T53" s="143">
        <v>42683</v>
      </c>
      <c r="U53" s="109">
        <v>50</v>
      </c>
      <c r="V53" s="109">
        <v>0.08</v>
      </c>
      <c r="W53" s="134">
        <v>0.1</v>
      </c>
      <c r="X53" s="109">
        <v>7840</v>
      </c>
      <c r="Y53" s="109">
        <v>140</v>
      </c>
      <c r="Z53" s="109">
        <v>0.88239999999999996</v>
      </c>
      <c r="AA53" s="144" t="s">
        <v>106</v>
      </c>
      <c r="AR53" s="18"/>
      <c r="AS53" s="18"/>
      <c r="AT53" s="18"/>
      <c r="AU53" s="18"/>
      <c r="AV53" s="18"/>
      <c r="AW53" s="18"/>
      <c r="AX53" s="18"/>
      <c r="AY53" s="18"/>
      <c r="AZ53" s="18"/>
    </row>
    <row r="54" spans="1:52" ht="30" customHeight="1" x14ac:dyDescent="0.25">
      <c r="A54" s="18"/>
      <c r="B54" s="96" t="s">
        <v>201</v>
      </c>
      <c r="C54" s="23"/>
      <c r="D54" s="23"/>
      <c r="E54" s="23"/>
      <c r="F54" s="27"/>
      <c r="G54" s="30"/>
      <c r="H54" s="23"/>
      <c r="I54" s="23"/>
      <c r="J54" s="59"/>
      <c r="K54" s="66"/>
      <c r="L54" s="22"/>
      <c r="M54" s="22"/>
      <c r="N54" s="108" t="s">
        <v>139</v>
      </c>
      <c r="O54" s="109" t="s">
        <v>57</v>
      </c>
      <c r="P54" s="109" t="s">
        <v>46</v>
      </c>
      <c r="Q54" s="109" t="s">
        <v>53</v>
      </c>
      <c r="R54" s="109" t="s">
        <v>52</v>
      </c>
      <c r="S54" s="109" t="s">
        <v>54</v>
      </c>
      <c r="T54" s="143">
        <v>42683</v>
      </c>
      <c r="U54" s="109">
        <v>100</v>
      </c>
      <c r="V54" s="109">
        <v>0.08</v>
      </c>
      <c r="W54" s="109">
        <v>0.17</v>
      </c>
      <c r="X54" s="109">
        <v>7840</v>
      </c>
      <c r="Y54" s="109">
        <v>140</v>
      </c>
      <c r="Z54" s="109">
        <v>0.88539999999999996</v>
      </c>
      <c r="AA54" s="144" t="s">
        <v>106</v>
      </c>
      <c r="AR54" s="18"/>
      <c r="AS54" s="18"/>
      <c r="AT54" s="18"/>
      <c r="AU54" s="18"/>
      <c r="AV54" s="18"/>
      <c r="AW54" s="18"/>
      <c r="AX54" s="18"/>
      <c r="AY54" s="18"/>
      <c r="AZ54" s="18"/>
    </row>
    <row r="55" spans="1:52" ht="30" customHeight="1" x14ac:dyDescent="0.25">
      <c r="A55" s="18"/>
      <c r="B55" s="97" t="s">
        <v>202</v>
      </c>
      <c r="C55" s="38"/>
      <c r="D55" s="38"/>
      <c r="E55" s="38"/>
      <c r="F55" s="57"/>
      <c r="G55" s="105"/>
      <c r="H55" s="38"/>
      <c r="I55" s="38"/>
      <c r="J55" s="70"/>
      <c r="K55" s="66"/>
      <c r="L55" s="22"/>
      <c r="M55" s="22"/>
      <c r="N55" s="108" t="s">
        <v>140</v>
      </c>
      <c r="O55" s="109" t="s">
        <v>57</v>
      </c>
      <c r="P55" s="109" t="s">
        <v>46</v>
      </c>
      <c r="Q55" s="109" t="s">
        <v>53</v>
      </c>
      <c r="R55" s="109" t="s">
        <v>52</v>
      </c>
      <c r="S55" s="109" t="s">
        <v>54</v>
      </c>
      <c r="T55" s="143">
        <v>42683</v>
      </c>
      <c r="U55" s="109">
        <v>200</v>
      </c>
      <c r="V55" s="109">
        <v>0.28999999999999998</v>
      </c>
      <c r="W55" s="109">
        <v>0.33</v>
      </c>
      <c r="X55" s="109">
        <v>7840</v>
      </c>
      <c r="Y55" s="109">
        <v>140</v>
      </c>
      <c r="Z55" s="109">
        <v>0.88519999999999999</v>
      </c>
      <c r="AA55" s="144" t="s">
        <v>106</v>
      </c>
      <c r="AR55" s="18"/>
      <c r="AS55" s="18"/>
      <c r="AT55" s="18"/>
      <c r="AU55" s="18"/>
      <c r="AV55" s="18"/>
      <c r="AW55" s="18"/>
      <c r="AX55" s="18"/>
      <c r="AY55" s="18"/>
      <c r="AZ55" s="18"/>
    </row>
    <row r="56" spans="1:52" ht="30" customHeight="1" x14ac:dyDescent="0.25">
      <c r="A56" s="22"/>
      <c r="B56" s="97" t="s">
        <v>203</v>
      </c>
      <c r="C56" s="13"/>
      <c r="D56" s="13"/>
      <c r="E56" s="13"/>
      <c r="F56" s="13"/>
      <c r="G56" s="106"/>
      <c r="H56" s="13"/>
      <c r="I56" s="13"/>
      <c r="J56" s="24"/>
      <c r="K56" s="68"/>
      <c r="L56" s="22"/>
      <c r="M56" s="22"/>
      <c r="N56" s="108" t="s">
        <v>141</v>
      </c>
      <c r="O56" s="109" t="s">
        <v>57</v>
      </c>
      <c r="P56" s="109" t="s">
        <v>46</v>
      </c>
      <c r="Q56" s="109" t="s">
        <v>53</v>
      </c>
      <c r="R56" s="109" t="s">
        <v>55</v>
      </c>
      <c r="S56" s="109" t="s">
        <v>54</v>
      </c>
      <c r="T56" s="143">
        <v>42683</v>
      </c>
      <c r="U56" s="109">
        <v>200</v>
      </c>
      <c r="V56" s="109">
        <v>0.33</v>
      </c>
      <c r="W56" s="109">
        <v>0.33</v>
      </c>
      <c r="X56" s="109">
        <v>7840</v>
      </c>
      <c r="Y56" s="109">
        <v>140</v>
      </c>
      <c r="Z56" s="145">
        <v>0.88500000000000001</v>
      </c>
      <c r="AA56" s="144" t="s">
        <v>106</v>
      </c>
      <c r="AR56" s="18"/>
      <c r="AS56" s="18"/>
      <c r="AT56" s="18"/>
      <c r="AU56" s="18"/>
      <c r="AV56" s="18"/>
      <c r="AW56" s="18"/>
      <c r="AX56" s="18"/>
      <c r="AY56" s="18"/>
      <c r="AZ56" s="18"/>
    </row>
    <row r="57" spans="1:52" ht="30" customHeight="1" x14ac:dyDescent="0.25">
      <c r="A57" s="22"/>
      <c r="B57" s="99"/>
      <c r="C57" s="21"/>
      <c r="D57" s="23"/>
      <c r="E57" s="23"/>
      <c r="F57" s="23"/>
      <c r="G57" s="30"/>
      <c r="H57" s="23"/>
      <c r="I57" s="23"/>
      <c r="J57" s="78"/>
      <c r="K57" s="69"/>
      <c r="L57" s="22"/>
      <c r="M57" s="22"/>
      <c r="N57" s="108" t="s">
        <v>142</v>
      </c>
      <c r="O57" s="109" t="s">
        <v>57</v>
      </c>
      <c r="P57" s="109" t="s">
        <v>46</v>
      </c>
      <c r="Q57" s="109" t="s">
        <v>53</v>
      </c>
      <c r="R57" s="109" t="s">
        <v>52</v>
      </c>
      <c r="S57" s="109" t="s">
        <v>54</v>
      </c>
      <c r="T57" s="143">
        <v>42683</v>
      </c>
      <c r="U57" s="109">
        <v>500</v>
      </c>
      <c r="V57" s="109">
        <v>0.94</v>
      </c>
      <c r="W57" s="109">
        <v>0.83</v>
      </c>
      <c r="X57" s="109">
        <v>7840</v>
      </c>
      <c r="Y57" s="109">
        <v>140</v>
      </c>
      <c r="Z57" s="109">
        <v>0.88539999999999996</v>
      </c>
      <c r="AA57" s="144" t="s">
        <v>106</v>
      </c>
      <c r="AR57" s="18"/>
      <c r="AS57" s="18"/>
      <c r="AT57" s="18"/>
      <c r="AU57" s="18"/>
      <c r="AV57" s="18"/>
      <c r="AW57" s="18"/>
      <c r="AX57" s="18"/>
      <c r="AY57" s="18"/>
      <c r="AZ57" s="18"/>
    </row>
    <row r="58" spans="1:52" ht="30" customHeight="1" thickBot="1" x14ac:dyDescent="0.3">
      <c r="A58" s="22"/>
      <c r="B58" s="100"/>
      <c r="C58" s="42"/>
      <c r="D58" s="42"/>
      <c r="E58" s="42"/>
      <c r="F58" s="58"/>
      <c r="G58" s="107"/>
      <c r="H58" s="42"/>
      <c r="I58" s="42"/>
      <c r="J58" s="71"/>
      <c r="K58" s="66"/>
      <c r="L58" s="22"/>
      <c r="M58" s="22"/>
      <c r="N58" s="108" t="s">
        <v>143</v>
      </c>
      <c r="O58" s="109" t="s">
        <v>57</v>
      </c>
      <c r="P58" s="109" t="s">
        <v>46</v>
      </c>
      <c r="Q58" s="109" t="s">
        <v>53</v>
      </c>
      <c r="R58" s="109" t="s">
        <v>52</v>
      </c>
      <c r="S58" s="109" t="s">
        <v>54</v>
      </c>
      <c r="T58" s="143">
        <v>42683</v>
      </c>
      <c r="U58" s="109">
        <v>1000</v>
      </c>
      <c r="V58" s="113">
        <v>0</v>
      </c>
      <c r="W58" s="109">
        <v>1.7</v>
      </c>
      <c r="X58" s="109">
        <v>7840</v>
      </c>
      <c r="Y58" s="109">
        <v>140</v>
      </c>
      <c r="Z58" s="109">
        <v>0.88449999999999995</v>
      </c>
      <c r="AA58" s="144" t="s">
        <v>106</v>
      </c>
      <c r="AR58" s="18"/>
      <c r="AS58" s="18"/>
      <c r="AT58" s="18"/>
      <c r="AU58" s="18"/>
      <c r="AV58" s="18"/>
      <c r="AW58" s="18"/>
      <c r="AX58" s="18"/>
      <c r="AY58" s="18"/>
      <c r="AZ58" s="18"/>
    </row>
    <row r="59" spans="1:52" ht="30" customHeight="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N59" s="108" t="s">
        <v>144</v>
      </c>
      <c r="O59" s="109" t="s">
        <v>57</v>
      </c>
      <c r="P59" s="109" t="s">
        <v>46</v>
      </c>
      <c r="Q59" s="109" t="s">
        <v>53</v>
      </c>
      <c r="R59" s="109" t="s">
        <v>52</v>
      </c>
      <c r="S59" s="109" t="s">
        <v>54</v>
      </c>
      <c r="T59" s="143">
        <v>42683</v>
      </c>
      <c r="U59" s="109">
        <v>2000</v>
      </c>
      <c r="V59" s="113">
        <v>3</v>
      </c>
      <c r="W59" s="109">
        <v>3.3</v>
      </c>
      <c r="X59" s="109">
        <v>7840</v>
      </c>
      <c r="Y59" s="109">
        <v>140</v>
      </c>
      <c r="Z59" s="109">
        <v>0.88429999999999997</v>
      </c>
      <c r="AA59" s="144" t="s">
        <v>106</v>
      </c>
      <c r="AR59" s="18"/>
      <c r="AS59" s="18"/>
      <c r="AT59" s="18"/>
      <c r="AU59" s="18"/>
      <c r="AV59" s="18"/>
      <c r="AW59" s="18"/>
      <c r="AX59" s="18"/>
      <c r="AY59" s="18"/>
      <c r="AZ59" s="18"/>
    </row>
    <row r="60" spans="1:52" ht="30" customHeight="1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N60" s="108" t="s">
        <v>145</v>
      </c>
      <c r="O60" s="109" t="s">
        <v>57</v>
      </c>
      <c r="P60" s="109" t="s">
        <v>46</v>
      </c>
      <c r="Q60" s="109" t="s">
        <v>53</v>
      </c>
      <c r="R60" s="109" t="s">
        <v>55</v>
      </c>
      <c r="S60" s="109" t="s">
        <v>54</v>
      </c>
      <c r="T60" s="146">
        <v>42683</v>
      </c>
      <c r="U60" s="109">
        <v>2000</v>
      </c>
      <c r="V60" s="109">
        <v>3.9</v>
      </c>
      <c r="W60" s="109">
        <v>3.3</v>
      </c>
      <c r="X60" s="109">
        <v>7840</v>
      </c>
      <c r="Y60" s="109">
        <v>140</v>
      </c>
      <c r="Z60" s="109">
        <v>0.8841</v>
      </c>
      <c r="AA60" s="147" t="s">
        <v>106</v>
      </c>
      <c r="AP60" s="18"/>
      <c r="AQ60" s="46"/>
      <c r="AR60" s="18"/>
      <c r="AS60" s="18"/>
      <c r="AT60" s="18"/>
      <c r="AU60" s="18"/>
      <c r="AV60" s="18"/>
      <c r="AW60" s="18"/>
      <c r="AX60" s="18"/>
      <c r="AY60" s="18"/>
      <c r="AZ60" s="18"/>
    </row>
    <row r="61" spans="1:52" ht="30" customHeight="1" thickBot="1" x14ac:dyDescent="0.3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N61" s="135" t="s">
        <v>146</v>
      </c>
      <c r="O61" s="136" t="s">
        <v>57</v>
      </c>
      <c r="P61" s="136" t="s">
        <v>46</v>
      </c>
      <c r="Q61" s="136" t="s">
        <v>53</v>
      </c>
      <c r="R61" s="136" t="s">
        <v>52</v>
      </c>
      <c r="S61" s="139" t="s">
        <v>54</v>
      </c>
      <c r="T61" s="148">
        <v>42683</v>
      </c>
      <c r="U61" s="149">
        <v>5000</v>
      </c>
      <c r="V61" s="136">
        <v>7.7</v>
      </c>
      <c r="W61" s="136">
        <v>8.3000000000000007</v>
      </c>
      <c r="X61" s="136">
        <v>7840</v>
      </c>
      <c r="Y61" s="136">
        <v>140</v>
      </c>
      <c r="Z61" s="139">
        <v>0.88370000000000004</v>
      </c>
      <c r="AA61" s="140" t="s">
        <v>106</v>
      </c>
      <c r="AP61" s="18"/>
      <c r="AQ61" s="46"/>
      <c r="AR61" s="18"/>
      <c r="AS61" s="18"/>
      <c r="AT61" s="18"/>
      <c r="AU61" s="18"/>
      <c r="AV61" s="18"/>
      <c r="AW61" s="18"/>
      <c r="AX61" s="18"/>
      <c r="AY61" s="18"/>
      <c r="AZ61" s="18"/>
    </row>
    <row r="62" spans="1:52" ht="30" customHeight="1" thickBot="1" x14ac:dyDescent="0.3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18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41"/>
      <c r="AO62" s="41"/>
      <c r="AP62" s="46"/>
      <c r="AQ62" s="46"/>
      <c r="AR62" s="18"/>
      <c r="AS62" s="18"/>
      <c r="AT62" s="18"/>
      <c r="AU62" s="18"/>
      <c r="AV62" s="18"/>
      <c r="AW62" s="18"/>
      <c r="AX62" s="18"/>
      <c r="AY62" s="18"/>
      <c r="AZ62" s="18"/>
    </row>
    <row r="63" spans="1:52" ht="30" customHeight="1" x14ac:dyDescent="0.25">
      <c r="A63" s="22"/>
      <c r="B63" s="206" t="s">
        <v>218</v>
      </c>
      <c r="C63" s="207"/>
      <c r="D63" s="207"/>
      <c r="E63" s="207"/>
      <c r="F63" s="207"/>
      <c r="G63" s="207"/>
      <c r="H63" s="207"/>
      <c r="I63" s="207"/>
      <c r="J63" s="207"/>
      <c r="K63" s="208"/>
      <c r="L63" s="22"/>
      <c r="M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18"/>
      <c r="AW63" s="18"/>
      <c r="AX63" s="18"/>
      <c r="AY63" s="18"/>
      <c r="AZ63" s="18"/>
    </row>
    <row r="64" spans="1:52" ht="30" customHeight="1" thickBot="1" x14ac:dyDescent="0.3">
      <c r="A64" s="22"/>
      <c r="B64" s="243"/>
      <c r="C64" s="244"/>
      <c r="D64" s="244"/>
      <c r="E64" s="244"/>
      <c r="F64" s="244"/>
      <c r="G64" s="244"/>
      <c r="H64" s="244"/>
      <c r="I64" s="244"/>
      <c r="J64" s="244"/>
      <c r="K64" s="245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18"/>
      <c r="AW64" s="18"/>
      <c r="AX64" s="18"/>
      <c r="AY64" s="18"/>
      <c r="AZ64" s="18"/>
    </row>
    <row r="65" spans="1:52" ht="30" customHeight="1" thickBot="1" x14ac:dyDescent="0.3">
      <c r="A65" s="22"/>
      <c r="B65" s="221" t="s">
        <v>133</v>
      </c>
      <c r="C65" s="222"/>
      <c r="D65" s="222"/>
      <c r="E65" s="222"/>
      <c r="F65" s="222"/>
      <c r="G65" s="222"/>
      <c r="H65" s="222"/>
      <c r="I65" s="222"/>
      <c r="J65" s="222"/>
      <c r="K65" s="223"/>
      <c r="N65" s="206" t="s">
        <v>173</v>
      </c>
      <c r="O65" s="207"/>
      <c r="P65" s="207"/>
      <c r="Q65" s="207"/>
      <c r="R65" s="208"/>
      <c r="U65" s="249" t="s">
        <v>167</v>
      </c>
      <c r="V65" s="250"/>
      <c r="W65" s="251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18"/>
      <c r="AW65" s="18"/>
      <c r="AX65" s="18"/>
      <c r="AY65" s="18"/>
      <c r="AZ65" s="18"/>
    </row>
    <row r="66" spans="1:52" ht="30" customHeight="1" thickBot="1" x14ac:dyDescent="0.3">
      <c r="A66" s="22"/>
      <c r="B66" s="22"/>
      <c r="C66" s="247" t="s">
        <v>8</v>
      </c>
      <c r="D66" s="197" t="s">
        <v>120</v>
      </c>
      <c r="E66" s="197" t="s">
        <v>121</v>
      </c>
      <c r="F66" s="197" t="s">
        <v>122</v>
      </c>
      <c r="G66" s="197" t="s">
        <v>123</v>
      </c>
      <c r="H66" s="197" t="s">
        <v>124</v>
      </c>
      <c r="I66" s="197" t="s">
        <v>125</v>
      </c>
      <c r="J66" s="197" t="s">
        <v>12</v>
      </c>
      <c r="K66" s="199" t="s">
        <v>126</v>
      </c>
      <c r="N66" s="209"/>
      <c r="O66" s="210"/>
      <c r="P66" s="210"/>
      <c r="Q66" s="210"/>
      <c r="R66" s="211"/>
      <c r="U66" s="252"/>
      <c r="V66" s="253"/>
      <c r="W66" s="254"/>
      <c r="AB66" s="22"/>
      <c r="AM66" s="22"/>
      <c r="AN66" s="22"/>
      <c r="AO66" s="22"/>
      <c r="AP66" s="22"/>
      <c r="AQ66" s="22"/>
      <c r="AR66" s="22"/>
      <c r="AS66" s="22"/>
      <c r="AT66" s="22"/>
      <c r="AU66" s="22"/>
      <c r="AV66" s="18"/>
      <c r="AW66" s="18"/>
      <c r="AX66" s="18"/>
      <c r="AY66" s="18"/>
      <c r="AZ66" s="18"/>
    </row>
    <row r="67" spans="1:52" ht="30" customHeight="1" thickBot="1" x14ac:dyDescent="0.3">
      <c r="A67" s="22"/>
      <c r="B67" s="22"/>
      <c r="C67" s="248"/>
      <c r="D67" s="198"/>
      <c r="E67" s="198"/>
      <c r="F67" s="198"/>
      <c r="G67" s="198"/>
      <c r="H67" s="198"/>
      <c r="I67" s="198"/>
      <c r="J67" s="198"/>
      <c r="K67" s="200"/>
      <c r="N67" s="202" t="s">
        <v>1</v>
      </c>
      <c r="O67" s="261" t="s">
        <v>8</v>
      </c>
      <c r="P67" s="261" t="s">
        <v>18</v>
      </c>
      <c r="Q67" s="218" t="s">
        <v>94</v>
      </c>
      <c r="R67" s="246" t="s">
        <v>147</v>
      </c>
      <c r="U67" s="255" t="s">
        <v>155</v>
      </c>
      <c r="V67" s="256"/>
      <c r="W67" s="257"/>
      <c r="AB67" s="22"/>
      <c r="AM67" s="22"/>
      <c r="AN67" s="22"/>
      <c r="AO67" s="22"/>
      <c r="AP67" s="22"/>
      <c r="AQ67" s="22"/>
      <c r="AR67" s="22"/>
      <c r="AS67" s="22"/>
      <c r="AT67" s="22"/>
      <c r="AU67" s="22"/>
      <c r="AV67" s="18"/>
      <c r="AW67" s="18"/>
      <c r="AX67" s="18"/>
      <c r="AY67" s="18"/>
      <c r="AZ67" s="18"/>
    </row>
    <row r="68" spans="1:52" ht="39.950000000000003" customHeight="1" thickBot="1" x14ac:dyDescent="0.3">
      <c r="A68" s="22"/>
      <c r="B68" s="22"/>
      <c r="C68" s="72"/>
      <c r="D68" s="73"/>
      <c r="E68" s="73"/>
      <c r="F68" s="73"/>
      <c r="G68" s="73"/>
      <c r="H68" s="73"/>
      <c r="I68" s="73"/>
      <c r="J68" s="73"/>
      <c r="K68" s="74"/>
      <c r="L68" s="41"/>
      <c r="N68" s="202"/>
      <c r="O68" s="261"/>
      <c r="P68" s="261"/>
      <c r="Q68" s="218"/>
      <c r="R68" s="246"/>
      <c r="U68" s="158">
        <v>1</v>
      </c>
      <c r="V68" s="159" t="s">
        <v>0</v>
      </c>
      <c r="W68" s="60" t="s">
        <v>132</v>
      </c>
      <c r="AB68" s="22"/>
      <c r="AM68" s="22"/>
      <c r="AN68" s="22"/>
      <c r="AO68" s="22"/>
      <c r="AP68" s="22"/>
      <c r="AQ68" s="22"/>
      <c r="AR68" s="22"/>
      <c r="AS68" s="22"/>
      <c r="AT68" s="22"/>
      <c r="AU68" s="22"/>
      <c r="AV68" s="18"/>
      <c r="AW68" s="18"/>
      <c r="AX68" s="18"/>
      <c r="AY68" s="18"/>
      <c r="AZ68" s="18"/>
    </row>
    <row r="69" spans="1:52" ht="39.950000000000003" customHeight="1" x14ac:dyDescent="0.25">
      <c r="A69" s="22"/>
      <c r="B69" s="270" t="s">
        <v>180</v>
      </c>
      <c r="C69" s="266" t="s">
        <v>127</v>
      </c>
      <c r="D69" s="171">
        <v>2307140802024</v>
      </c>
      <c r="E69" s="172">
        <v>20.100000000000001</v>
      </c>
      <c r="F69" s="172">
        <v>0.1</v>
      </c>
      <c r="G69" s="173">
        <v>0</v>
      </c>
      <c r="H69" s="172">
        <v>0.2</v>
      </c>
      <c r="I69" s="172">
        <v>1.96</v>
      </c>
      <c r="J69" s="174">
        <v>42580</v>
      </c>
      <c r="K69" s="234" t="s">
        <v>174</v>
      </c>
      <c r="L69" s="41"/>
      <c r="N69" s="50"/>
      <c r="O69" s="51"/>
      <c r="P69" s="51"/>
      <c r="Q69" s="51"/>
      <c r="R69" s="52"/>
      <c r="U69" s="160" t="s">
        <v>157</v>
      </c>
      <c r="V69" s="161" t="s">
        <v>158</v>
      </c>
      <c r="W69" s="61" t="s">
        <v>156</v>
      </c>
      <c r="AB69" s="22"/>
      <c r="AM69" s="22"/>
      <c r="AN69" s="22"/>
      <c r="AO69" s="22"/>
      <c r="AP69" s="22"/>
      <c r="AQ69" s="22"/>
      <c r="AR69" s="22"/>
      <c r="AS69" s="22"/>
      <c r="AT69" s="22"/>
      <c r="AU69" s="22"/>
      <c r="AV69" s="18"/>
      <c r="AW69" s="18"/>
      <c r="AX69" s="18"/>
      <c r="AY69" s="18"/>
      <c r="AZ69" s="18"/>
    </row>
    <row r="70" spans="1:52" ht="39.950000000000003" customHeight="1" x14ac:dyDescent="0.25">
      <c r="A70" s="22"/>
      <c r="B70" s="263"/>
      <c r="C70" s="267"/>
      <c r="D70" s="171">
        <v>2307140802024</v>
      </c>
      <c r="E70" s="172">
        <v>50.4</v>
      </c>
      <c r="F70" s="172">
        <v>0.1</v>
      </c>
      <c r="G70" s="172">
        <v>-0.4</v>
      </c>
      <c r="H70" s="172">
        <v>1.7</v>
      </c>
      <c r="I70" s="172">
        <v>1.96</v>
      </c>
      <c r="J70" s="174">
        <v>42586</v>
      </c>
      <c r="K70" s="235"/>
      <c r="L70" s="41"/>
      <c r="N70" s="150">
        <v>1</v>
      </c>
      <c r="O70" s="151" t="s">
        <v>23</v>
      </c>
      <c r="P70" s="152">
        <v>31301284</v>
      </c>
      <c r="Q70" s="152">
        <v>1E-3</v>
      </c>
      <c r="R70" s="112" t="s">
        <v>97</v>
      </c>
      <c r="U70" s="158">
        <v>1</v>
      </c>
      <c r="V70" s="162">
        <v>0.3</v>
      </c>
      <c r="W70" s="62">
        <v>1</v>
      </c>
      <c r="AB70" s="22"/>
      <c r="AM70" s="22"/>
      <c r="AN70" s="22"/>
      <c r="AO70" s="22"/>
      <c r="AP70" s="22"/>
      <c r="AQ70" s="22"/>
      <c r="AR70" s="22"/>
      <c r="AS70" s="22"/>
      <c r="AT70" s="22"/>
      <c r="AU70" s="22"/>
      <c r="AV70" s="18"/>
      <c r="AW70" s="18"/>
      <c r="AX70" s="18"/>
      <c r="AY70" s="18"/>
      <c r="AZ70" s="18"/>
    </row>
    <row r="71" spans="1:52" ht="39.950000000000003" customHeight="1" x14ac:dyDescent="0.25">
      <c r="A71" s="22"/>
      <c r="B71" s="264"/>
      <c r="C71" s="268"/>
      <c r="D71" s="171">
        <v>2307140802024</v>
      </c>
      <c r="E71" s="172">
        <v>753.1</v>
      </c>
      <c r="F71" s="172">
        <v>0.1</v>
      </c>
      <c r="G71" s="172">
        <v>-0.74099999999999999</v>
      </c>
      <c r="H71" s="172">
        <v>6.4000000000000001E-2</v>
      </c>
      <c r="I71" s="172">
        <v>2</v>
      </c>
      <c r="J71" s="174">
        <v>42625</v>
      </c>
      <c r="K71" s="236"/>
      <c r="L71" s="41"/>
      <c r="N71" s="150">
        <v>2</v>
      </c>
      <c r="O71" s="151" t="s">
        <v>47</v>
      </c>
      <c r="P71" s="152" t="s">
        <v>24</v>
      </c>
      <c r="Q71" s="152">
        <v>1.0000000000000001E-5</v>
      </c>
      <c r="R71" s="112" t="s">
        <v>98</v>
      </c>
      <c r="U71" s="158">
        <v>2</v>
      </c>
      <c r="V71" s="163">
        <v>0.4</v>
      </c>
      <c r="W71" s="61">
        <v>1.2</v>
      </c>
      <c r="AB71" s="22"/>
      <c r="AM71" s="22"/>
      <c r="AN71" s="22"/>
      <c r="AO71" s="22"/>
      <c r="AP71" s="22"/>
      <c r="AQ71" s="22"/>
      <c r="AR71" s="22"/>
      <c r="AS71" s="22"/>
      <c r="AT71" s="22"/>
      <c r="AU71" s="22"/>
      <c r="AV71" s="18"/>
      <c r="AW71" s="18"/>
      <c r="AX71" s="18"/>
      <c r="AY71" s="18"/>
      <c r="AZ71" s="18"/>
    </row>
    <row r="72" spans="1:52" ht="39.950000000000003" customHeight="1" x14ac:dyDescent="0.25">
      <c r="A72" s="22"/>
      <c r="B72" s="175"/>
      <c r="C72" s="176"/>
      <c r="D72" s="177"/>
      <c r="E72" s="172"/>
      <c r="F72" s="172"/>
      <c r="G72" s="172"/>
      <c r="H72" s="172"/>
      <c r="I72" s="172"/>
      <c r="J72" s="174"/>
      <c r="K72" s="178"/>
      <c r="L72" s="41"/>
      <c r="N72" s="150">
        <v>3</v>
      </c>
      <c r="O72" s="151" t="s">
        <v>23</v>
      </c>
      <c r="P72" s="152">
        <v>31301283</v>
      </c>
      <c r="Q72" s="153">
        <v>1E-3</v>
      </c>
      <c r="R72" s="112" t="s">
        <v>99</v>
      </c>
      <c r="U72" s="158">
        <v>2</v>
      </c>
      <c r="V72" s="163">
        <v>0.4</v>
      </c>
      <c r="W72" s="61">
        <v>1.2</v>
      </c>
      <c r="AB72" s="22"/>
      <c r="AM72" s="22"/>
      <c r="AN72" s="22"/>
      <c r="AO72" s="22"/>
      <c r="AP72" s="22"/>
      <c r="AQ72" s="22"/>
      <c r="AR72" s="22"/>
      <c r="AS72" s="22"/>
      <c r="AT72" s="22"/>
      <c r="AU72" s="22"/>
      <c r="AV72" s="18"/>
      <c r="AW72" s="18"/>
      <c r="AX72" s="18"/>
      <c r="AY72" s="18"/>
      <c r="AZ72" s="18"/>
    </row>
    <row r="73" spans="1:52" ht="39.950000000000003" customHeight="1" x14ac:dyDescent="0.25">
      <c r="A73" s="22"/>
      <c r="B73" s="262" t="s">
        <v>181</v>
      </c>
      <c r="C73" s="266" t="s">
        <v>127</v>
      </c>
      <c r="D73" s="171">
        <v>2607140802024</v>
      </c>
      <c r="E73" s="172">
        <v>20.100000000000001</v>
      </c>
      <c r="F73" s="172">
        <v>0.1</v>
      </c>
      <c r="G73" s="173">
        <v>0</v>
      </c>
      <c r="H73" s="172">
        <v>0.2</v>
      </c>
      <c r="I73" s="172">
        <v>1.96</v>
      </c>
      <c r="J73" s="174">
        <v>42580</v>
      </c>
      <c r="K73" s="203" t="s">
        <v>149</v>
      </c>
      <c r="N73" s="150">
        <v>4</v>
      </c>
      <c r="O73" s="151" t="s">
        <v>23</v>
      </c>
      <c r="P73" s="152">
        <v>34508523</v>
      </c>
      <c r="Q73" s="152">
        <v>0.01</v>
      </c>
      <c r="R73" s="112" t="s">
        <v>148</v>
      </c>
      <c r="U73" s="158">
        <v>5</v>
      </c>
      <c r="V73" s="163">
        <v>0.5</v>
      </c>
      <c r="W73" s="61">
        <v>1.6</v>
      </c>
      <c r="AB73" s="22"/>
      <c r="AM73" s="22"/>
      <c r="AN73" s="22"/>
      <c r="AO73" s="22"/>
      <c r="AP73" s="22"/>
      <c r="AQ73" s="22"/>
      <c r="AR73" s="22"/>
      <c r="AS73" s="22"/>
      <c r="AT73" s="22"/>
      <c r="AU73" s="22"/>
      <c r="AV73" s="18"/>
      <c r="AW73" s="18"/>
      <c r="AX73" s="18"/>
      <c r="AY73" s="18"/>
      <c r="AZ73" s="18"/>
    </row>
    <row r="74" spans="1:52" ht="39.950000000000003" customHeight="1" x14ac:dyDescent="0.25">
      <c r="A74" s="22"/>
      <c r="B74" s="263"/>
      <c r="C74" s="267"/>
      <c r="D74" s="171">
        <v>2607140802024</v>
      </c>
      <c r="E74" s="172">
        <v>50.6</v>
      </c>
      <c r="F74" s="172">
        <v>0.1</v>
      </c>
      <c r="G74" s="172">
        <v>-0.6</v>
      </c>
      <c r="H74" s="172">
        <v>1.7</v>
      </c>
      <c r="I74" s="172">
        <v>1.96</v>
      </c>
      <c r="J74" s="174">
        <v>42586</v>
      </c>
      <c r="K74" s="203"/>
      <c r="N74" s="150">
        <v>5</v>
      </c>
      <c r="O74" s="151" t="s">
        <v>23</v>
      </c>
      <c r="P74" s="152">
        <v>29605076</v>
      </c>
      <c r="Q74" s="154">
        <v>0.1</v>
      </c>
      <c r="R74" s="112" t="s">
        <v>100</v>
      </c>
      <c r="U74" s="158">
        <v>10</v>
      </c>
      <c r="V74" s="163">
        <v>0.6</v>
      </c>
      <c r="W74" s="61">
        <v>2</v>
      </c>
      <c r="AB74" s="22"/>
      <c r="AM74" s="22"/>
      <c r="AN74" s="22"/>
      <c r="AO74" s="22"/>
      <c r="AP74" s="22"/>
      <c r="AQ74" s="22"/>
      <c r="AR74" s="22"/>
      <c r="AS74" s="22"/>
      <c r="AT74" s="22"/>
      <c r="AU74" s="22"/>
      <c r="AV74" s="18"/>
      <c r="AW74" s="18"/>
      <c r="AX74" s="18"/>
      <c r="AY74" s="18"/>
      <c r="AZ74" s="18"/>
    </row>
    <row r="75" spans="1:52" ht="30" customHeight="1" thickBot="1" x14ac:dyDescent="0.3">
      <c r="A75" s="22"/>
      <c r="B75" s="264"/>
      <c r="C75" s="268"/>
      <c r="D75" s="171">
        <v>2607140802024</v>
      </c>
      <c r="E75" s="172">
        <v>753.2</v>
      </c>
      <c r="F75" s="172">
        <v>0.1</v>
      </c>
      <c r="G75" s="172">
        <v>-0.64100000000000001</v>
      </c>
      <c r="H75" s="172">
        <v>6.4000000000000001E-2</v>
      </c>
      <c r="I75" s="172">
        <v>2</v>
      </c>
      <c r="J75" s="174">
        <v>42625</v>
      </c>
      <c r="K75" s="203"/>
      <c r="L75" s="22"/>
      <c r="N75" s="155">
        <v>6</v>
      </c>
      <c r="O75" s="156" t="s">
        <v>23</v>
      </c>
      <c r="P75" s="157">
        <v>29605077</v>
      </c>
      <c r="Q75" s="157">
        <v>0.1</v>
      </c>
      <c r="R75" s="140" t="s">
        <v>101</v>
      </c>
      <c r="U75" s="158">
        <v>20</v>
      </c>
      <c r="V75" s="162">
        <v>0.8</v>
      </c>
      <c r="W75" s="61">
        <v>2.5</v>
      </c>
      <c r="AB75" s="22"/>
      <c r="AM75" s="22"/>
      <c r="AN75" s="22"/>
      <c r="AO75" s="22"/>
      <c r="AP75" s="22"/>
      <c r="AQ75" s="22"/>
      <c r="AR75" s="22"/>
      <c r="AS75" s="22"/>
      <c r="AT75" s="22"/>
      <c r="AU75" s="22"/>
      <c r="AV75" s="18"/>
      <c r="AW75" s="18"/>
      <c r="AX75" s="18"/>
      <c r="AY75" s="18"/>
      <c r="AZ75" s="18"/>
    </row>
    <row r="76" spans="1:52" ht="30" customHeight="1" x14ac:dyDescent="0.25">
      <c r="A76" s="22"/>
      <c r="B76" s="175"/>
      <c r="C76" s="109"/>
      <c r="D76" s="177"/>
      <c r="E76" s="172"/>
      <c r="F76" s="172"/>
      <c r="G76" s="172"/>
      <c r="H76" s="172"/>
      <c r="I76" s="172"/>
      <c r="J76" s="174"/>
      <c r="K76" s="178"/>
      <c r="M76" s="22"/>
      <c r="N76" s="22"/>
      <c r="O76" s="22"/>
      <c r="U76" s="158">
        <v>20</v>
      </c>
      <c r="V76" s="164">
        <v>0.8</v>
      </c>
      <c r="W76" s="63">
        <v>2.5</v>
      </c>
      <c r="AB76" s="22"/>
      <c r="AM76" s="22"/>
      <c r="AN76" s="22"/>
      <c r="AY76" s="18"/>
      <c r="AZ76" s="18"/>
    </row>
    <row r="77" spans="1:52" ht="30" customHeight="1" x14ac:dyDescent="0.25">
      <c r="A77" s="22"/>
      <c r="B77" s="262" t="s">
        <v>182</v>
      </c>
      <c r="C77" s="266" t="s">
        <v>127</v>
      </c>
      <c r="D77" s="171">
        <v>2207140802024</v>
      </c>
      <c r="E77" s="173">
        <v>20</v>
      </c>
      <c r="F77" s="172">
        <v>0.1</v>
      </c>
      <c r="G77" s="172">
        <v>0.1</v>
      </c>
      <c r="H77" s="172">
        <v>0.2</v>
      </c>
      <c r="I77" s="172">
        <v>1.96</v>
      </c>
      <c r="J77" s="174">
        <v>42586</v>
      </c>
      <c r="K77" s="203" t="s">
        <v>175</v>
      </c>
      <c r="L77" s="22"/>
      <c r="Q77" s="22"/>
      <c r="R77" s="22"/>
      <c r="U77" s="158">
        <v>50</v>
      </c>
      <c r="V77" s="164">
        <v>1</v>
      </c>
      <c r="W77" s="64">
        <v>3</v>
      </c>
      <c r="AB77" s="22"/>
      <c r="AM77" s="22"/>
      <c r="AN77" s="22"/>
      <c r="AY77" s="18"/>
      <c r="AZ77" s="18"/>
    </row>
    <row r="78" spans="1:52" ht="30" customHeight="1" thickBot="1" x14ac:dyDescent="0.3">
      <c r="A78" s="22"/>
      <c r="B78" s="263"/>
      <c r="C78" s="267"/>
      <c r="D78" s="171">
        <v>2207140802024</v>
      </c>
      <c r="E78" s="172">
        <v>50.5</v>
      </c>
      <c r="F78" s="172">
        <v>0.1</v>
      </c>
      <c r="G78" s="172">
        <v>-0.5</v>
      </c>
      <c r="H78" s="172">
        <v>1.7</v>
      </c>
      <c r="I78" s="172">
        <v>1.96</v>
      </c>
      <c r="J78" s="174">
        <v>42586</v>
      </c>
      <c r="K78" s="203"/>
      <c r="U78" s="158">
        <v>100</v>
      </c>
      <c r="V78" s="165">
        <v>1.6</v>
      </c>
      <c r="W78" s="64">
        <v>5</v>
      </c>
      <c r="AB78" s="22"/>
      <c r="AM78" s="22"/>
      <c r="AN78" s="22"/>
      <c r="AY78" s="18"/>
      <c r="AZ78" s="18"/>
    </row>
    <row r="79" spans="1:52" ht="30" customHeight="1" x14ac:dyDescent="0.25">
      <c r="A79" s="22"/>
      <c r="B79" s="264"/>
      <c r="C79" s="268"/>
      <c r="D79" s="171">
        <v>2207140802024</v>
      </c>
      <c r="E79" s="172">
        <v>753.2</v>
      </c>
      <c r="F79" s="172">
        <v>0.1</v>
      </c>
      <c r="G79" s="172">
        <v>-0.64100000000000001</v>
      </c>
      <c r="H79" s="172">
        <v>6.4000000000000001E-2</v>
      </c>
      <c r="I79" s="172">
        <v>2</v>
      </c>
      <c r="J79" s="174">
        <v>42625</v>
      </c>
      <c r="K79" s="203"/>
      <c r="N79" s="249" t="s">
        <v>113</v>
      </c>
      <c r="O79" s="250"/>
      <c r="P79" s="250"/>
      <c r="Q79" s="250"/>
      <c r="R79" s="251"/>
      <c r="U79" s="158">
        <v>200</v>
      </c>
      <c r="V79" s="165">
        <v>1.6</v>
      </c>
      <c r="W79" s="63">
        <v>10</v>
      </c>
      <c r="AB79" s="22"/>
      <c r="AM79" s="22"/>
      <c r="AN79" s="22"/>
      <c r="AY79" s="18"/>
      <c r="AZ79" s="18"/>
    </row>
    <row r="80" spans="1:52" ht="46.5" customHeight="1" x14ac:dyDescent="0.25">
      <c r="A80" s="22"/>
      <c r="B80" s="175"/>
      <c r="C80" s="109"/>
      <c r="D80" s="177"/>
      <c r="E80" s="172"/>
      <c r="F80" s="172"/>
      <c r="G80" s="172"/>
      <c r="H80" s="172"/>
      <c r="I80" s="172"/>
      <c r="J80" s="174"/>
      <c r="K80" s="178"/>
      <c r="N80" s="258"/>
      <c r="O80" s="259"/>
      <c r="P80" s="259"/>
      <c r="Q80" s="259"/>
      <c r="R80" s="260"/>
      <c r="U80" s="158">
        <v>200</v>
      </c>
      <c r="V80" s="165">
        <v>1.6</v>
      </c>
      <c r="W80" s="63">
        <v>10</v>
      </c>
      <c r="AB80" s="22"/>
      <c r="AM80" s="22"/>
      <c r="AN80" s="22"/>
      <c r="AY80" s="18"/>
      <c r="AZ80" s="18"/>
    </row>
    <row r="81" spans="1:52" ht="30" customHeight="1" x14ac:dyDescent="0.25">
      <c r="A81" s="18"/>
      <c r="B81" s="262" t="s">
        <v>183</v>
      </c>
      <c r="C81" s="266" t="s">
        <v>127</v>
      </c>
      <c r="D81" s="171">
        <v>19506160802033</v>
      </c>
      <c r="E81" s="172">
        <v>28.1</v>
      </c>
      <c r="F81" s="172">
        <v>0.1</v>
      </c>
      <c r="G81" s="172">
        <v>0.1</v>
      </c>
      <c r="H81" s="172">
        <v>1.5</v>
      </c>
      <c r="I81" s="172">
        <v>2</v>
      </c>
      <c r="J81" s="174">
        <v>42674</v>
      </c>
      <c r="K81" s="232" t="s">
        <v>185</v>
      </c>
      <c r="N81" s="201" t="s">
        <v>1</v>
      </c>
      <c r="O81" s="191" t="s">
        <v>115</v>
      </c>
      <c r="P81" s="192"/>
      <c r="Q81" s="192"/>
      <c r="R81" s="193"/>
      <c r="U81" s="158">
        <v>500</v>
      </c>
      <c r="V81" s="165">
        <v>8</v>
      </c>
      <c r="W81" s="63">
        <v>25</v>
      </c>
      <c r="AB81" s="22"/>
      <c r="AM81" s="22"/>
      <c r="AN81" s="22"/>
      <c r="AY81" s="18"/>
      <c r="AZ81" s="18"/>
    </row>
    <row r="82" spans="1:52" ht="30" customHeight="1" x14ac:dyDescent="0.25">
      <c r="A82" s="18"/>
      <c r="B82" s="263"/>
      <c r="C82" s="267"/>
      <c r="D82" s="171">
        <v>19506160802033</v>
      </c>
      <c r="E82" s="172">
        <v>59.9</v>
      </c>
      <c r="F82" s="172">
        <v>0.1</v>
      </c>
      <c r="G82" s="172">
        <v>0.47</v>
      </c>
      <c r="H82" s="172">
        <v>1.6</v>
      </c>
      <c r="I82" s="172">
        <v>2</v>
      </c>
      <c r="J82" s="174">
        <v>42674</v>
      </c>
      <c r="K82" s="232"/>
      <c r="N82" s="201"/>
      <c r="O82" s="194"/>
      <c r="P82" s="195"/>
      <c r="Q82" s="195"/>
      <c r="R82" s="196"/>
      <c r="U82" s="166" t="s">
        <v>108</v>
      </c>
      <c r="V82" s="165">
        <v>16</v>
      </c>
      <c r="W82" s="63">
        <v>50</v>
      </c>
      <c r="AB82" s="22"/>
      <c r="AM82" s="22"/>
      <c r="AN82" s="22"/>
      <c r="AY82" s="18"/>
      <c r="AZ82" s="18"/>
    </row>
    <row r="83" spans="1:52" ht="30" customHeight="1" x14ac:dyDescent="0.25">
      <c r="A83" s="55"/>
      <c r="B83" s="264"/>
      <c r="C83" s="268"/>
      <c r="D83" s="171">
        <v>19506160802033</v>
      </c>
      <c r="E83" s="172">
        <v>1099.8</v>
      </c>
      <c r="F83" s="172">
        <v>0.1</v>
      </c>
      <c r="G83" s="172">
        <v>-0.4</v>
      </c>
      <c r="H83" s="172">
        <v>0.17</v>
      </c>
      <c r="I83" s="172">
        <v>2</v>
      </c>
      <c r="J83" s="174">
        <v>42671</v>
      </c>
      <c r="K83" s="232"/>
      <c r="N83" s="54"/>
      <c r="O83" s="41"/>
      <c r="P83" s="18"/>
      <c r="Q83" s="41"/>
      <c r="R83" s="77"/>
      <c r="U83" s="166" t="s">
        <v>109</v>
      </c>
      <c r="V83" s="165">
        <v>30</v>
      </c>
      <c r="W83" s="63">
        <v>100</v>
      </c>
      <c r="AB83" s="22"/>
      <c r="AM83" s="22"/>
      <c r="AN83" s="22"/>
      <c r="AY83" s="18"/>
      <c r="AZ83" s="18"/>
    </row>
    <row r="84" spans="1:52" ht="30" customHeight="1" x14ac:dyDescent="0.25">
      <c r="A84" s="55"/>
      <c r="B84" s="150"/>
      <c r="C84" s="172"/>
      <c r="D84" s="177"/>
      <c r="E84" s="172"/>
      <c r="F84" s="172"/>
      <c r="G84" s="172"/>
      <c r="H84" s="172"/>
      <c r="I84" s="172"/>
      <c r="J84" s="174"/>
      <c r="K84" s="178"/>
      <c r="N84" s="169" t="s">
        <v>150</v>
      </c>
      <c r="O84" s="274" t="s">
        <v>116</v>
      </c>
      <c r="P84" s="276"/>
      <c r="Q84" s="274" t="s">
        <v>160</v>
      </c>
      <c r="R84" s="275"/>
      <c r="U84" s="166" t="s">
        <v>109</v>
      </c>
      <c r="V84" s="165">
        <v>30</v>
      </c>
      <c r="W84" s="63">
        <v>100</v>
      </c>
      <c r="AB84" s="22"/>
      <c r="AM84" s="22"/>
      <c r="AN84" s="22"/>
      <c r="AO84" s="22"/>
      <c r="AP84" s="22"/>
      <c r="AQ84" s="22"/>
      <c r="AR84" s="22"/>
      <c r="AS84" s="22"/>
      <c r="AT84" s="22"/>
      <c r="AU84" s="22"/>
      <c r="AV84" s="18"/>
      <c r="AW84" s="18"/>
      <c r="AX84" s="18"/>
      <c r="AY84" s="18"/>
      <c r="AZ84" s="18"/>
    </row>
    <row r="85" spans="1:52" ht="30" customHeight="1" x14ac:dyDescent="0.25">
      <c r="A85" s="55"/>
      <c r="B85" s="262" t="s">
        <v>184</v>
      </c>
      <c r="C85" s="266" t="s">
        <v>127</v>
      </c>
      <c r="D85" s="171">
        <v>19406160802033</v>
      </c>
      <c r="E85" s="172">
        <v>20.100000000000001</v>
      </c>
      <c r="F85" s="172">
        <v>0.1</v>
      </c>
      <c r="G85" s="172">
        <v>-0.1</v>
      </c>
      <c r="H85" s="172">
        <v>1.5</v>
      </c>
      <c r="I85" s="172">
        <v>2</v>
      </c>
      <c r="J85" s="174">
        <v>42676</v>
      </c>
      <c r="K85" s="232" t="s">
        <v>186</v>
      </c>
      <c r="N85" s="169" t="s">
        <v>151</v>
      </c>
      <c r="O85" s="274" t="s">
        <v>117</v>
      </c>
      <c r="P85" s="276"/>
      <c r="Q85" s="274" t="s">
        <v>161</v>
      </c>
      <c r="R85" s="275"/>
      <c r="U85" s="166" t="s">
        <v>110</v>
      </c>
      <c r="V85" s="165">
        <v>80</v>
      </c>
      <c r="W85" s="63">
        <v>250</v>
      </c>
      <c r="AB85" s="22"/>
      <c r="AM85" s="22"/>
      <c r="AN85" s="22"/>
      <c r="AO85" s="22"/>
      <c r="AP85" s="22"/>
      <c r="AQ85" s="22"/>
      <c r="AR85" s="22"/>
      <c r="AS85" s="22"/>
      <c r="AT85" s="22"/>
      <c r="AU85" s="22"/>
      <c r="AV85" s="18"/>
      <c r="AW85" s="18"/>
      <c r="AX85" s="18"/>
      <c r="AY85" s="18"/>
      <c r="AZ85" s="18"/>
    </row>
    <row r="86" spans="1:52" ht="30" customHeight="1" x14ac:dyDescent="0.25">
      <c r="A86" s="55"/>
      <c r="B86" s="263"/>
      <c r="C86" s="267"/>
      <c r="D86" s="171">
        <v>19406160802033</v>
      </c>
      <c r="E86" s="172">
        <v>49.8</v>
      </c>
      <c r="F86" s="172">
        <v>0.1</v>
      </c>
      <c r="G86" s="172">
        <v>0.63</v>
      </c>
      <c r="H86" s="172">
        <v>1.6</v>
      </c>
      <c r="I86" s="172">
        <v>2</v>
      </c>
      <c r="J86" s="174">
        <v>42674</v>
      </c>
      <c r="K86" s="232"/>
      <c r="N86" s="169" t="s">
        <v>152</v>
      </c>
      <c r="O86" s="274" t="s">
        <v>118</v>
      </c>
      <c r="P86" s="276"/>
      <c r="Q86" s="274" t="s">
        <v>162</v>
      </c>
      <c r="R86" s="275"/>
      <c r="U86" s="166" t="s">
        <v>111</v>
      </c>
      <c r="V86" s="165">
        <v>160</v>
      </c>
      <c r="W86" s="63">
        <v>500</v>
      </c>
      <c r="AB86" s="22"/>
      <c r="AM86" s="22"/>
      <c r="AN86" s="22"/>
      <c r="AO86" s="22"/>
      <c r="AP86" s="22"/>
      <c r="AQ86" s="22"/>
      <c r="AR86" s="22"/>
      <c r="AS86" s="22"/>
      <c r="AT86" s="22"/>
      <c r="AU86" s="22"/>
      <c r="AV86" s="18"/>
      <c r="AW86" s="18"/>
      <c r="AX86" s="18"/>
      <c r="AY86" s="18"/>
      <c r="AZ86" s="18"/>
    </row>
    <row r="87" spans="1:52" ht="30" customHeight="1" thickBot="1" x14ac:dyDescent="0.3">
      <c r="A87" s="55"/>
      <c r="B87" s="265"/>
      <c r="C87" s="269"/>
      <c r="D87" s="179">
        <v>19406160802033</v>
      </c>
      <c r="E87" s="180">
        <v>724.6</v>
      </c>
      <c r="F87" s="180">
        <v>0.1</v>
      </c>
      <c r="G87" s="180">
        <v>-0.5</v>
      </c>
      <c r="H87" s="180">
        <v>0.17</v>
      </c>
      <c r="I87" s="180">
        <v>2</v>
      </c>
      <c r="J87" s="181">
        <v>42671</v>
      </c>
      <c r="K87" s="233"/>
      <c r="N87" s="170" t="s">
        <v>153</v>
      </c>
      <c r="O87" s="271" t="s">
        <v>119</v>
      </c>
      <c r="P87" s="272"/>
      <c r="Q87" s="271" t="s">
        <v>163</v>
      </c>
      <c r="R87" s="273"/>
      <c r="U87" s="167" t="s">
        <v>154</v>
      </c>
      <c r="V87" s="168">
        <v>300</v>
      </c>
      <c r="W87" s="65">
        <v>1000</v>
      </c>
      <c r="AB87" s="22"/>
      <c r="AM87" s="22"/>
      <c r="AN87" s="22"/>
      <c r="AO87" s="22"/>
      <c r="AP87" s="22"/>
      <c r="AQ87" s="22"/>
      <c r="AR87" s="22"/>
      <c r="AS87" s="22"/>
      <c r="AT87" s="22"/>
      <c r="AU87" s="22"/>
      <c r="AV87" s="18"/>
      <c r="AW87" s="18"/>
      <c r="AX87" s="18"/>
      <c r="AY87" s="18"/>
      <c r="AZ87" s="18"/>
    </row>
    <row r="88" spans="1:52" ht="30" customHeight="1" x14ac:dyDescent="0.25">
      <c r="A88" s="55"/>
      <c r="AB88" s="22"/>
      <c r="AM88" s="22"/>
      <c r="AN88" s="22"/>
      <c r="AO88" s="22"/>
      <c r="AP88" s="22"/>
      <c r="AQ88" s="22"/>
      <c r="AR88" s="22"/>
      <c r="AS88" s="22"/>
      <c r="AT88" s="22"/>
      <c r="AU88" s="22"/>
      <c r="AV88" s="18"/>
      <c r="AW88" s="18"/>
      <c r="AX88" s="18"/>
      <c r="AY88" s="18"/>
      <c r="AZ88" s="18"/>
    </row>
    <row r="89" spans="1:52" ht="30" customHeight="1" thickBot="1" x14ac:dyDescent="0.3">
      <c r="G89" s="75" t="s">
        <v>177</v>
      </c>
      <c r="H89" s="73" t="s">
        <v>179</v>
      </c>
      <c r="I89" s="76" t="s">
        <v>178</v>
      </c>
      <c r="AB89" s="22"/>
      <c r="AM89" s="22"/>
      <c r="AN89" s="22"/>
      <c r="AO89" s="22"/>
      <c r="AP89" s="22"/>
      <c r="AQ89" s="22"/>
      <c r="AR89" s="22"/>
      <c r="AS89" s="22"/>
      <c r="AT89" s="22"/>
      <c r="AU89" s="22"/>
      <c r="AV89" s="18"/>
      <c r="AW89" s="18"/>
      <c r="AX89" s="18"/>
      <c r="AY89" s="18"/>
      <c r="AZ89" s="18"/>
    </row>
    <row r="90" spans="1:52" ht="30" customHeight="1" x14ac:dyDescent="0.25">
      <c r="F90" s="182" t="s">
        <v>176</v>
      </c>
      <c r="G90" s="183">
        <v>0.2</v>
      </c>
      <c r="H90" s="183">
        <v>1.7</v>
      </c>
      <c r="I90" s="184">
        <v>6.4000000000000001E-2</v>
      </c>
      <c r="AB90" s="22"/>
      <c r="AM90" s="22"/>
      <c r="AN90" s="22"/>
      <c r="AO90" s="22"/>
      <c r="AP90" s="22"/>
      <c r="AQ90" s="22"/>
      <c r="AR90" s="22"/>
      <c r="AS90" s="22"/>
      <c r="AT90" s="22"/>
      <c r="AU90" s="22"/>
      <c r="AV90" s="18"/>
      <c r="AW90" s="18"/>
      <c r="AX90" s="18"/>
      <c r="AY90" s="18"/>
      <c r="AZ90" s="18"/>
    </row>
    <row r="91" spans="1:52" ht="30" customHeight="1" x14ac:dyDescent="0.25">
      <c r="F91" s="169" t="s">
        <v>130</v>
      </c>
      <c r="G91" s="185">
        <v>0.2</v>
      </c>
      <c r="H91" s="185">
        <v>1.7</v>
      </c>
      <c r="I91" s="186">
        <v>6.4000000000000001E-2</v>
      </c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18"/>
      <c r="AW91" s="18"/>
      <c r="AX91" s="18"/>
      <c r="AY91" s="18"/>
      <c r="AZ91" s="18"/>
    </row>
    <row r="92" spans="1:52" ht="30" customHeight="1" x14ac:dyDescent="0.25">
      <c r="F92" s="169" t="s">
        <v>131</v>
      </c>
      <c r="G92" s="185">
        <v>0.2</v>
      </c>
      <c r="H92" s="185">
        <v>1.7</v>
      </c>
      <c r="I92" s="186">
        <v>6.4000000000000001E-2</v>
      </c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18"/>
      <c r="AW92" s="18"/>
      <c r="AX92" s="18"/>
      <c r="AY92" s="18"/>
      <c r="AZ92" s="18"/>
    </row>
    <row r="93" spans="1:52" ht="30" customHeight="1" x14ac:dyDescent="0.25">
      <c r="F93" s="169" t="s">
        <v>128</v>
      </c>
      <c r="G93" s="185">
        <v>1.5</v>
      </c>
      <c r="H93" s="185">
        <v>1.6</v>
      </c>
      <c r="I93" s="186">
        <v>0.17</v>
      </c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18"/>
      <c r="AW93" s="18"/>
      <c r="AX93" s="18"/>
      <c r="AY93" s="18"/>
      <c r="AZ93" s="18"/>
    </row>
    <row r="94" spans="1:52" ht="30" customHeight="1" thickBot="1" x14ac:dyDescent="0.3">
      <c r="A94" s="55"/>
      <c r="F94" s="170" t="s">
        <v>129</v>
      </c>
      <c r="G94" s="187">
        <v>1.5</v>
      </c>
      <c r="H94" s="187">
        <v>1.6</v>
      </c>
      <c r="I94" s="188">
        <v>0.17</v>
      </c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18"/>
      <c r="AW94" s="18"/>
      <c r="AX94" s="18"/>
      <c r="AY94" s="18"/>
      <c r="AZ94" s="18"/>
    </row>
    <row r="95" spans="1:52" ht="30" customHeight="1" x14ac:dyDescent="0.25">
      <c r="A95" s="55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18"/>
      <c r="AW95" s="18"/>
      <c r="AX95" s="18"/>
      <c r="AY95" s="18"/>
      <c r="AZ95" s="18"/>
    </row>
    <row r="96" spans="1:52" ht="30" customHeight="1" x14ac:dyDescent="0.25">
      <c r="A96" s="55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18"/>
      <c r="AW96" s="18"/>
      <c r="AX96" s="18"/>
      <c r="AY96" s="18"/>
      <c r="AZ96" s="18"/>
    </row>
    <row r="97" spans="1:52" ht="30" customHeight="1" x14ac:dyDescent="0.25">
      <c r="A97" s="55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18"/>
      <c r="AW97" s="18"/>
      <c r="AX97" s="18"/>
      <c r="AY97" s="18"/>
      <c r="AZ97" s="18"/>
    </row>
    <row r="98" spans="1:52" ht="30" customHeight="1" x14ac:dyDescent="0.25">
      <c r="A98" s="55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18"/>
      <c r="AW98" s="18"/>
      <c r="AX98" s="18"/>
      <c r="AY98" s="18"/>
      <c r="AZ98" s="18"/>
    </row>
    <row r="99" spans="1:52" ht="30" customHeight="1" x14ac:dyDescent="0.25">
      <c r="A99" s="55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18"/>
      <c r="AW99" s="18"/>
      <c r="AX99" s="18"/>
      <c r="AY99" s="18"/>
      <c r="AZ99" s="18"/>
    </row>
    <row r="100" spans="1:52" ht="30" customHeight="1" x14ac:dyDescent="0.25">
      <c r="A100" s="55"/>
      <c r="M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18"/>
      <c r="AW100" s="18"/>
      <c r="AX100" s="18"/>
      <c r="AY100" s="18"/>
      <c r="AZ100" s="18"/>
    </row>
    <row r="101" spans="1:52" ht="30" customHeight="1" x14ac:dyDescent="0.25">
      <c r="A101" s="55"/>
      <c r="L101" s="22"/>
      <c r="M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18"/>
      <c r="AW101" s="18"/>
      <c r="AX101" s="18"/>
      <c r="AY101" s="18"/>
      <c r="AZ101" s="18"/>
    </row>
    <row r="102" spans="1:52" ht="30" customHeight="1" x14ac:dyDescent="0.25">
      <c r="A102" s="22"/>
      <c r="M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</row>
    <row r="103" spans="1:52" ht="30" customHeight="1" x14ac:dyDescent="0.25">
      <c r="A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</row>
    <row r="104" spans="1:52" ht="30" customHeight="1" x14ac:dyDescent="0.25">
      <c r="A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</row>
    <row r="105" spans="1:52" ht="30" customHeight="1" x14ac:dyDescent="0.25">
      <c r="A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</row>
    <row r="106" spans="1:52" ht="30" customHeight="1" x14ac:dyDescent="0.25">
      <c r="A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</row>
    <row r="107" spans="1:52" ht="30" customHeigh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</row>
    <row r="108" spans="1:52" ht="30" customHeigh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</row>
    <row r="109" spans="1:52" ht="35.1" customHeigh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</row>
    <row r="110" spans="1:52" ht="35.1" customHeigh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</row>
    <row r="190" spans="61:64" ht="35.1" customHeight="1" x14ac:dyDescent="0.25">
      <c r="BI190" s="56"/>
      <c r="BJ190" s="56"/>
      <c r="BK190" s="56"/>
      <c r="BL190" s="56"/>
    </row>
    <row r="191" spans="61:64" ht="35.1" customHeight="1" x14ac:dyDescent="0.25">
      <c r="BI191" s="56"/>
      <c r="BJ191" s="56"/>
      <c r="BK191" s="56"/>
      <c r="BL191" s="56"/>
    </row>
    <row r="192" spans="61:64" ht="35.1" customHeight="1" x14ac:dyDescent="0.25">
      <c r="BI192" s="56"/>
      <c r="BJ192" s="56"/>
      <c r="BK192" s="56"/>
      <c r="BL192" s="56"/>
    </row>
    <row r="193" spans="61:64" ht="35.1" customHeight="1" x14ac:dyDescent="0.25">
      <c r="BI193" s="56"/>
      <c r="BJ193" s="56"/>
      <c r="BK193" s="56"/>
      <c r="BL193" s="56"/>
    </row>
  </sheetData>
  <sheetProtection algorithmName="SHA-512" hashValue="0wd1qex/QuLLaTXRebN11otOWkr+Z93yVT1UXnX2hoqxphWcgY5NMzdM9comLP5GbjgcgNJlvkxY2R5P9rNCwQ==" saltValue="TseM/UMMTiGVwt78m1bVJg==" spinCount="100000" sheet="1" objects="1" scenarios="1"/>
  <mergeCells count="81">
    <mergeCell ref="O87:P87"/>
    <mergeCell ref="Q87:R87"/>
    <mergeCell ref="Q84:R84"/>
    <mergeCell ref="O84:P84"/>
    <mergeCell ref="O85:P85"/>
    <mergeCell ref="Q85:R85"/>
    <mergeCell ref="O86:P86"/>
    <mergeCell ref="Q86:R86"/>
    <mergeCell ref="B81:B83"/>
    <mergeCell ref="B85:B87"/>
    <mergeCell ref="C69:C71"/>
    <mergeCell ref="C73:C75"/>
    <mergeCell ref="C77:C79"/>
    <mergeCell ref="C81:C83"/>
    <mergeCell ref="C85:C87"/>
    <mergeCell ref="B69:B71"/>
    <mergeCell ref="B73:B75"/>
    <mergeCell ref="B77:B79"/>
    <mergeCell ref="U65:W66"/>
    <mergeCell ref="U67:W67"/>
    <mergeCell ref="N79:R80"/>
    <mergeCell ref="K73:K75"/>
    <mergeCell ref="O67:O68"/>
    <mergeCell ref="P67:P68"/>
    <mergeCell ref="Q67:Q68"/>
    <mergeCell ref="R67:R68"/>
    <mergeCell ref="C66:C67"/>
    <mergeCell ref="D66:D67"/>
    <mergeCell ref="E66:E67"/>
    <mergeCell ref="F66:F67"/>
    <mergeCell ref="G66:G67"/>
    <mergeCell ref="K85:K87"/>
    <mergeCell ref="K81:K83"/>
    <mergeCell ref="K69:K71"/>
    <mergeCell ref="N6:AA7"/>
    <mergeCell ref="N8:N9"/>
    <mergeCell ref="O8:O9"/>
    <mergeCell ref="P8:P9"/>
    <mergeCell ref="Q8:Q9"/>
    <mergeCell ref="R8:R9"/>
    <mergeCell ref="S8:S9"/>
    <mergeCell ref="T8:T9"/>
    <mergeCell ref="U8:U9"/>
    <mergeCell ref="B63:K64"/>
    <mergeCell ref="AA8:AA9"/>
    <mergeCell ref="W8:W9"/>
    <mergeCell ref="X8:X9"/>
    <mergeCell ref="B2:J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Y8:Y9"/>
    <mergeCell ref="Z8:Z9"/>
    <mergeCell ref="V8:V9"/>
    <mergeCell ref="N65:R66"/>
    <mergeCell ref="B32:J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B65:K65"/>
    <mergeCell ref="O81:R82"/>
    <mergeCell ref="H66:H67"/>
    <mergeCell ref="I66:I67"/>
    <mergeCell ref="J66:J67"/>
    <mergeCell ref="K66:K67"/>
    <mergeCell ref="N81:N82"/>
    <mergeCell ref="N67:N68"/>
    <mergeCell ref="K77:K79"/>
  </mergeCells>
  <pageMargins left="0.23622047244094491" right="0.23622047244094491" top="0.74803149606299213" bottom="0.74803149606299213" header="0.31496062992125984" footer="0.31496062992125984"/>
  <pageSetup scale="44" orientation="landscape" horizontalDpi="4294967293" r:id="rId1"/>
  <rowBreaks count="2" manualBreakCount="2">
    <brk id="29" max="26" man="1"/>
    <brk id="61" max="26" man="1"/>
  </rowBreaks>
  <colBreaks count="3" manualBreakCount="3">
    <brk id="12" max="96" man="1"/>
    <brk id="28" max="102" man="1"/>
    <brk id="42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4"/>
  <sheetViews>
    <sheetView showGridLines="0" showRowColHeaders="0" tabSelected="1" view="pageBreakPreview" zoomScaleNormal="100" zoomScaleSheetLayoutView="100" workbookViewId="0">
      <selection activeCell="P12" sqref="P12"/>
    </sheetView>
  </sheetViews>
  <sheetFormatPr baseColWidth="10" defaultRowHeight="15.75" x14ac:dyDescent="0.25"/>
  <cols>
    <col min="1" max="1" width="5.7109375" style="1" customWidth="1"/>
    <col min="2" max="2" width="11.42578125" style="1" customWidth="1"/>
    <col min="3" max="3" width="10" style="1" customWidth="1"/>
    <col min="4" max="4" width="8.42578125" style="1" customWidth="1"/>
    <col min="5" max="5" width="10.42578125" style="1" customWidth="1"/>
    <col min="6" max="6" width="8.7109375" style="1" customWidth="1"/>
    <col min="7" max="7" width="9.140625" style="1" customWidth="1"/>
    <col min="8" max="8" width="8.5703125" style="1" customWidth="1"/>
    <col min="9" max="9" width="7.7109375" style="1" customWidth="1"/>
    <col min="10" max="10" width="9.85546875" style="1" customWidth="1"/>
    <col min="11" max="16384" width="11.42578125" style="1"/>
  </cols>
  <sheetData>
    <row r="1" spans="1:10" ht="16.5" customHeight="1" x14ac:dyDescent="0.25">
      <c r="A1" s="282"/>
      <c r="B1" s="282"/>
      <c r="C1" s="282"/>
      <c r="D1" s="282"/>
      <c r="E1" s="282"/>
      <c r="F1" s="282"/>
      <c r="G1" s="282"/>
      <c r="H1" s="282"/>
      <c r="I1" s="282"/>
      <c r="J1" s="282"/>
    </row>
    <row r="2" spans="1:10" ht="16.5" customHeight="1" x14ac:dyDescent="0.25">
      <c r="A2" s="282"/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6.5" customHeight="1" x14ac:dyDescent="0.25">
      <c r="A3" s="282"/>
      <c r="B3" s="282"/>
      <c r="C3" s="282"/>
      <c r="D3" s="282"/>
      <c r="E3" s="282"/>
      <c r="F3" s="282"/>
      <c r="G3" s="282"/>
      <c r="H3" s="282"/>
      <c r="I3" s="282"/>
      <c r="J3" s="282"/>
    </row>
    <row r="4" spans="1:10" ht="16.5" customHeight="1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</row>
    <row r="5" spans="1:10" ht="20.100000000000001" customHeight="1" x14ac:dyDescent="0.3">
      <c r="A5" s="295" t="s">
        <v>2</v>
      </c>
      <c r="B5" s="295"/>
      <c r="C5" s="295"/>
      <c r="D5" s="2"/>
      <c r="E5" s="2"/>
      <c r="F5" s="2"/>
      <c r="H5" s="287" t="s">
        <v>205</v>
      </c>
      <c r="I5" s="287"/>
      <c r="J5" s="189">
        <f>'DATOS 1'!J7</f>
        <v>0</v>
      </c>
    </row>
    <row r="6" spans="1:10" ht="12" customHeight="1" x14ac:dyDescent="0.25">
      <c r="A6" s="85"/>
      <c r="B6" s="2"/>
      <c r="C6" s="2"/>
      <c r="D6" s="2"/>
      <c r="E6" s="2"/>
      <c r="F6" s="2"/>
    </row>
    <row r="7" spans="1:10" ht="15" customHeight="1" x14ac:dyDescent="0.25">
      <c r="A7" s="297" t="s">
        <v>21</v>
      </c>
      <c r="B7" s="297"/>
      <c r="D7" s="303">
        <f>'DATOS 1'!E7</f>
        <v>0</v>
      </c>
      <c r="E7" s="303"/>
      <c r="F7" s="303"/>
      <c r="G7" s="303"/>
    </row>
    <row r="8" spans="1:10" ht="15" customHeight="1" x14ac:dyDescent="0.25">
      <c r="A8" s="297" t="s">
        <v>3</v>
      </c>
      <c r="B8" s="297"/>
      <c r="C8" s="3"/>
      <c r="D8" s="303">
        <f>'DATOS 1'!F7</f>
        <v>0</v>
      </c>
      <c r="E8" s="303"/>
      <c r="F8" s="303"/>
      <c r="G8" s="303"/>
      <c r="H8" s="303"/>
      <c r="I8" s="303"/>
    </row>
    <row r="9" spans="1:10" ht="15" customHeight="1" x14ac:dyDescent="0.25">
      <c r="A9" s="297" t="s">
        <v>4</v>
      </c>
      <c r="B9" s="297"/>
      <c r="D9" s="303">
        <f>'DATOS 1'!C7</f>
        <v>0</v>
      </c>
      <c r="E9" s="303"/>
      <c r="F9" s="303"/>
      <c r="G9" s="303"/>
    </row>
    <row r="10" spans="1:10" ht="12" customHeight="1" x14ac:dyDescent="0.25">
      <c r="A10" s="84"/>
      <c r="B10" s="84"/>
      <c r="D10" s="84"/>
      <c r="E10" s="84"/>
      <c r="F10" s="2"/>
    </row>
    <row r="11" spans="1:10" ht="15" customHeight="1" x14ac:dyDescent="0.25">
      <c r="A11" s="297" t="s">
        <v>5</v>
      </c>
      <c r="B11" s="297"/>
      <c r="C11" s="297"/>
      <c r="D11" s="304">
        <f>'DATOS 1'!D7</f>
        <v>0</v>
      </c>
      <c r="E11" s="304"/>
      <c r="F11" s="305" t="s">
        <v>207</v>
      </c>
      <c r="G11" s="305"/>
      <c r="H11" s="308">
        <f>'DATOS 1'!H7</f>
        <v>0</v>
      </c>
      <c r="I11" s="308"/>
    </row>
    <row r="12" spans="1:10" ht="12" customHeight="1" x14ac:dyDescent="0.25">
      <c r="A12" s="2"/>
      <c r="B12" s="2"/>
      <c r="C12" s="2"/>
      <c r="D12" s="2"/>
      <c r="E12" s="2"/>
      <c r="F12" s="2"/>
    </row>
    <row r="13" spans="1:10" ht="20.100000000000001" customHeight="1" x14ac:dyDescent="0.25">
      <c r="A13" s="295" t="s">
        <v>210</v>
      </c>
      <c r="B13" s="295"/>
      <c r="C13" s="295"/>
      <c r="D13" s="295"/>
      <c r="E13" s="295"/>
      <c r="F13" s="2"/>
    </row>
    <row r="14" spans="1:10" ht="12" customHeight="1" x14ac:dyDescent="0.25">
      <c r="A14" s="87"/>
      <c r="B14" s="87"/>
      <c r="C14" s="87"/>
      <c r="D14" s="87"/>
      <c r="E14" s="87"/>
      <c r="F14" s="2"/>
    </row>
    <row r="15" spans="1:10" ht="15" customHeight="1" x14ac:dyDescent="0.25">
      <c r="A15" s="297" t="s">
        <v>107</v>
      </c>
      <c r="B15" s="297"/>
      <c r="C15" s="297"/>
      <c r="D15" s="306"/>
      <c r="E15" s="306"/>
      <c r="F15" s="2"/>
      <c r="G15" s="2"/>
      <c r="H15" s="81"/>
      <c r="I15" s="81"/>
    </row>
    <row r="16" spans="1:10" ht="15" customHeight="1" x14ac:dyDescent="0.25">
      <c r="A16" s="297" t="s">
        <v>8</v>
      </c>
      <c r="B16" s="297"/>
      <c r="C16" s="297"/>
      <c r="D16" s="296">
        <f>'DATOS 1'!D37</f>
        <v>0</v>
      </c>
      <c r="E16" s="296"/>
      <c r="F16" s="296"/>
      <c r="G16" s="296"/>
    </row>
    <row r="17" spans="1:10" ht="16.5" thickBot="1" x14ac:dyDescent="0.3">
      <c r="A17" s="297" t="s">
        <v>6</v>
      </c>
      <c r="B17" s="297"/>
      <c r="C17" s="297"/>
      <c r="D17" s="302">
        <f>'DATOS 1'!E37</f>
        <v>0</v>
      </c>
      <c r="E17" s="302"/>
      <c r="F17" s="302"/>
      <c r="G17" s="302"/>
    </row>
    <row r="18" spans="1:10" ht="39.75" customHeight="1" thickBot="1" x14ac:dyDescent="0.3">
      <c r="A18" s="297" t="s">
        <v>9</v>
      </c>
      <c r="B18" s="297"/>
      <c r="C18" s="297"/>
      <c r="D18" s="298"/>
      <c r="E18" s="299"/>
      <c r="F18" s="299"/>
      <c r="G18" s="299"/>
      <c r="H18" s="299"/>
      <c r="I18" s="299"/>
      <c r="J18" s="300"/>
    </row>
    <row r="19" spans="1:10" x14ac:dyDescent="0.25">
      <c r="A19" s="297" t="s">
        <v>10</v>
      </c>
      <c r="B19" s="297"/>
      <c r="C19" s="297"/>
      <c r="D19" s="301">
        <f>'DATOS 1'!C37</f>
        <v>0</v>
      </c>
      <c r="E19" s="296"/>
      <c r="F19" s="296"/>
      <c r="G19" s="296"/>
    </row>
    <row r="20" spans="1:10" ht="11.25" customHeight="1" x14ac:dyDescent="0.25">
      <c r="A20" s="84"/>
      <c r="B20" s="84"/>
      <c r="C20" s="84"/>
      <c r="D20" s="85"/>
      <c r="E20" s="85"/>
      <c r="F20" s="85"/>
      <c r="G20" s="85"/>
    </row>
    <row r="21" spans="1:10" ht="15.75" customHeight="1" x14ac:dyDescent="0.25">
      <c r="A21" s="297" t="s">
        <v>209</v>
      </c>
      <c r="B21" s="297"/>
      <c r="C21" s="297"/>
      <c r="D21" s="297"/>
      <c r="E21" s="297"/>
      <c r="F21" s="16"/>
    </row>
    <row r="22" spans="1:10" ht="13.5" customHeight="1" x14ac:dyDescent="0.25">
      <c r="A22" s="84"/>
      <c r="B22" s="84"/>
      <c r="C22" s="84"/>
      <c r="D22" s="84"/>
      <c r="E22" s="84"/>
      <c r="F22" s="84"/>
      <c r="G22" s="2"/>
    </row>
    <row r="23" spans="1:10" x14ac:dyDescent="0.25">
      <c r="A23" s="295" t="s">
        <v>212</v>
      </c>
      <c r="B23" s="295"/>
      <c r="C23" s="295"/>
      <c r="D23" s="295"/>
      <c r="E23" s="307"/>
      <c r="F23" s="284"/>
      <c r="G23" s="284"/>
      <c r="H23" s="284"/>
      <c r="I23" s="284"/>
      <c r="J23" s="284"/>
    </row>
    <row r="24" spans="1:10" ht="9.75" customHeight="1" x14ac:dyDescent="0.25">
      <c r="B24" s="295"/>
      <c r="C24" s="295"/>
      <c r="D24" s="295"/>
      <c r="E24" s="295"/>
      <c r="F24" s="87"/>
      <c r="G24" s="85"/>
    </row>
    <row r="25" spans="1:10" x14ac:dyDescent="0.25">
      <c r="A25" s="295" t="s">
        <v>211</v>
      </c>
      <c r="B25" s="295"/>
      <c r="C25" s="295"/>
      <c r="D25" s="295"/>
      <c r="E25" s="79">
        <f>'DATOS 1'!I7</f>
        <v>0</v>
      </c>
      <c r="F25" s="11"/>
      <c r="G25" s="4"/>
      <c r="H25" s="4"/>
    </row>
    <row r="26" spans="1:10" ht="10.5" customHeight="1" x14ac:dyDescent="0.25">
      <c r="F26" s="85"/>
      <c r="G26" s="85"/>
    </row>
    <row r="27" spans="1:10" x14ac:dyDescent="0.25">
      <c r="A27" s="296" t="s">
        <v>219</v>
      </c>
      <c r="B27" s="296"/>
      <c r="C27" s="296"/>
      <c r="D27" s="296"/>
      <c r="E27" s="296"/>
      <c r="F27" s="296"/>
      <c r="G27" s="296"/>
      <c r="H27" s="296"/>
      <c r="I27" s="296"/>
    </row>
    <row r="28" spans="1:10" ht="6" customHeight="1" x14ac:dyDescent="0.25">
      <c r="A28" s="83"/>
      <c r="B28" s="86"/>
      <c r="C28" s="86"/>
      <c r="D28" s="86"/>
      <c r="F28" s="17"/>
      <c r="G28" s="2"/>
    </row>
    <row r="29" spans="1:10" x14ac:dyDescent="0.25">
      <c r="J29" s="85"/>
    </row>
    <row r="30" spans="1:10" ht="5.25" customHeight="1" x14ac:dyDescent="0.25">
      <c r="A30" s="85"/>
      <c r="B30" s="85"/>
      <c r="C30" s="85"/>
      <c r="D30" s="85"/>
      <c r="E30" s="85"/>
      <c r="F30" s="85"/>
      <c r="G30" s="85"/>
      <c r="H30" s="85"/>
      <c r="I30" s="85"/>
      <c r="J30" s="85"/>
    </row>
    <row r="31" spans="1:10" x14ac:dyDescent="0.25">
      <c r="A31" s="289"/>
      <c r="B31" s="289"/>
      <c r="C31" s="289"/>
      <c r="D31" s="289"/>
      <c r="E31" s="83"/>
      <c r="F31" s="85"/>
      <c r="G31" s="85"/>
    </row>
    <row r="32" spans="1:10" ht="6" customHeight="1" x14ac:dyDescent="0.25">
      <c r="A32" s="83"/>
      <c r="B32" s="83"/>
      <c r="C32" s="83"/>
      <c r="D32" s="83"/>
      <c r="E32" s="83"/>
      <c r="F32" s="85"/>
      <c r="G32" s="85"/>
    </row>
    <row r="33" spans="1:10" x14ac:dyDescent="0.25">
      <c r="A33" s="294"/>
      <c r="B33" s="294"/>
      <c r="C33" s="294"/>
      <c r="D33" s="294"/>
      <c r="E33" s="294"/>
      <c r="F33" s="294"/>
      <c r="G33" s="294"/>
      <c r="H33" s="294"/>
      <c r="I33" s="294"/>
      <c r="J33" s="294"/>
    </row>
    <row r="34" spans="1:10" ht="8.25" customHeight="1" x14ac:dyDescent="0.25">
      <c r="A34" s="5"/>
      <c r="B34" s="5"/>
      <c r="C34" s="5"/>
      <c r="D34" s="5"/>
      <c r="E34" s="5"/>
      <c r="F34" s="5"/>
      <c r="G34" s="5"/>
    </row>
    <row r="35" spans="1:10" x14ac:dyDescent="0.25">
      <c r="A35" s="291"/>
      <c r="B35" s="291"/>
      <c r="C35" s="291"/>
      <c r="D35" s="291"/>
      <c r="G35" s="2"/>
    </row>
    <row r="36" spans="1:10" ht="8.25" customHeight="1" x14ac:dyDescent="0.25">
      <c r="A36" s="82"/>
      <c r="B36" s="82"/>
      <c r="C36" s="82"/>
      <c r="D36" s="82"/>
      <c r="G36" s="2"/>
    </row>
    <row r="37" spans="1:10" ht="32.25" customHeight="1" x14ac:dyDescent="0.25">
      <c r="A37" s="292" t="s">
        <v>213</v>
      </c>
      <c r="B37" s="292"/>
      <c r="C37" s="292"/>
      <c r="D37" s="292"/>
      <c r="E37" s="292"/>
      <c r="F37" s="292"/>
      <c r="G37" s="292"/>
      <c r="H37" s="292"/>
      <c r="I37" s="292"/>
      <c r="J37" s="292"/>
    </row>
    <row r="38" spans="1:10" ht="12" customHeight="1" x14ac:dyDescent="0.25">
      <c r="A38" s="80"/>
      <c r="B38" s="80"/>
      <c r="C38" s="80"/>
      <c r="D38" s="80"/>
      <c r="E38" s="80"/>
      <c r="F38" s="80"/>
      <c r="G38" s="80"/>
    </row>
    <row r="39" spans="1:10" x14ac:dyDescent="0.25">
      <c r="A39" s="289"/>
      <c r="B39" s="289"/>
      <c r="C39" s="289"/>
      <c r="D39" s="289"/>
      <c r="E39" s="289"/>
      <c r="F39" s="289"/>
      <c r="G39" s="289"/>
    </row>
    <row r="40" spans="1:10" ht="9.75" customHeight="1" x14ac:dyDescent="0.25">
      <c r="A40" s="82"/>
      <c r="B40" s="82"/>
      <c r="C40" s="82"/>
      <c r="D40" s="82"/>
      <c r="E40" s="82"/>
      <c r="F40" s="82"/>
      <c r="G40" s="82"/>
    </row>
    <row r="41" spans="1:10" x14ac:dyDescent="0.25">
      <c r="A41" s="293"/>
      <c r="B41" s="293"/>
      <c r="C41" s="293"/>
      <c r="D41" s="293"/>
      <c r="E41" s="293"/>
      <c r="F41" s="293"/>
      <c r="G41" s="293"/>
    </row>
    <row r="42" spans="1:10" ht="9.75" customHeight="1" x14ac:dyDescent="0.25"/>
    <row r="43" spans="1:10" x14ac:dyDescent="0.25">
      <c r="A43" s="17"/>
      <c r="B43" s="17"/>
      <c r="C43" s="17"/>
      <c r="D43" s="6"/>
      <c r="E43" s="7"/>
      <c r="F43" s="7"/>
      <c r="G43" s="6"/>
      <c r="H43" s="6"/>
      <c r="I43" s="6"/>
      <c r="J43" s="6"/>
    </row>
    <row r="44" spans="1:10" ht="9.75" customHeight="1" x14ac:dyDescent="0.25">
      <c r="A44" s="17"/>
      <c r="B44" s="17"/>
      <c r="C44" s="17"/>
      <c r="D44" s="6"/>
      <c r="E44" s="7"/>
      <c r="F44" s="7"/>
      <c r="G44" s="6"/>
      <c r="H44" s="6"/>
      <c r="I44" s="6"/>
      <c r="J44" s="6"/>
    </row>
    <row r="45" spans="1:10" x14ac:dyDescent="0.25">
      <c r="A45" s="17"/>
      <c r="B45" s="17"/>
      <c r="C45" s="17"/>
      <c r="D45" s="6"/>
      <c r="E45" s="7"/>
      <c r="F45" s="7"/>
      <c r="G45" s="6"/>
      <c r="H45" s="6"/>
      <c r="I45" s="6"/>
      <c r="J45" s="6"/>
    </row>
    <row r="46" spans="1:10" ht="15" customHeight="1" x14ac:dyDescent="0.25">
      <c r="A46" s="17"/>
      <c r="B46" s="17"/>
      <c r="C46" s="17"/>
      <c r="D46" s="6"/>
      <c r="E46" s="7"/>
      <c r="F46" s="7"/>
      <c r="G46" s="6"/>
      <c r="H46" s="6"/>
      <c r="I46" s="6"/>
      <c r="J46" s="6"/>
    </row>
    <row r="47" spans="1:10" ht="18.75" customHeight="1" x14ac:dyDescent="0.25">
      <c r="A47" s="17"/>
      <c r="B47" s="17"/>
      <c r="C47" s="17"/>
      <c r="D47" s="6"/>
      <c r="E47" s="7"/>
      <c r="F47" s="7"/>
      <c r="G47" s="6"/>
      <c r="H47" s="6"/>
      <c r="I47" s="6"/>
      <c r="J47" s="6"/>
    </row>
    <row r="48" spans="1:10" x14ac:dyDescent="0.25">
      <c r="A48" s="17"/>
      <c r="B48" s="17"/>
      <c r="C48" s="17"/>
      <c r="D48" s="6"/>
      <c r="E48" s="7"/>
      <c r="F48" s="7"/>
      <c r="G48" s="6"/>
      <c r="H48" s="6"/>
      <c r="I48" s="6"/>
      <c r="J48" s="6"/>
    </row>
    <row r="50" spans="1:10" ht="14.2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4.2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4.2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4.2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6.5" x14ac:dyDescent="0.3">
      <c r="A55" s="286"/>
      <c r="B55" s="286"/>
      <c r="C55" s="286"/>
      <c r="D55" s="286"/>
      <c r="E55" s="286"/>
      <c r="H55" s="287" t="s">
        <v>205</v>
      </c>
      <c r="I55" s="287"/>
      <c r="J55" s="190">
        <f>J5</f>
        <v>0</v>
      </c>
    </row>
    <row r="56" spans="1:10" ht="6" customHeight="1" x14ac:dyDescent="0.25">
      <c r="E56" s="83"/>
    </row>
    <row r="57" spans="1:10" x14ac:dyDescent="0.25">
      <c r="A57" s="288"/>
      <c r="B57" s="288"/>
      <c r="C57" s="288"/>
      <c r="D57" s="288"/>
      <c r="E57" s="288"/>
      <c r="F57" s="288"/>
      <c r="G57" s="288"/>
      <c r="H57" s="288"/>
      <c r="I57" s="288"/>
      <c r="J57" s="288"/>
    </row>
    <row r="58" spans="1:10" x14ac:dyDescent="0.25">
      <c r="A58" s="288"/>
      <c r="B58" s="288"/>
      <c r="C58" s="288"/>
      <c r="D58" s="288"/>
      <c r="E58" s="288"/>
      <c r="F58" s="288"/>
      <c r="G58" s="288"/>
      <c r="H58" s="288"/>
      <c r="I58" s="288"/>
      <c r="J58" s="288"/>
    </row>
    <row r="59" spans="1:10" x14ac:dyDescent="0.25">
      <c r="A59" s="288"/>
      <c r="B59" s="288"/>
      <c r="C59" s="288"/>
      <c r="D59" s="288"/>
      <c r="E59" s="288"/>
      <c r="F59" s="288"/>
      <c r="G59" s="288"/>
      <c r="H59" s="288"/>
      <c r="I59" s="288"/>
      <c r="J59" s="288"/>
    </row>
    <row r="60" spans="1:10" ht="24.75" customHeight="1" x14ac:dyDescent="0.25">
      <c r="A60" s="288"/>
      <c r="B60" s="288"/>
      <c r="C60" s="288"/>
      <c r="D60" s="288"/>
      <c r="E60" s="288"/>
      <c r="F60" s="288"/>
      <c r="G60" s="288"/>
      <c r="H60" s="288"/>
      <c r="I60" s="288"/>
      <c r="J60" s="288"/>
    </row>
    <row r="61" spans="1:10" ht="12" customHeight="1" x14ac:dyDescent="0.25">
      <c r="A61" s="288"/>
      <c r="B61" s="288"/>
      <c r="C61" s="288"/>
      <c r="D61" s="288"/>
      <c r="E61" s="288"/>
      <c r="F61" s="288"/>
      <c r="G61" s="288"/>
      <c r="H61" s="288"/>
      <c r="I61" s="288"/>
      <c r="J61" s="288"/>
    </row>
    <row r="62" spans="1:10" x14ac:dyDescent="0.25">
      <c r="A62" s="288"/>
      <c r="B62" s="288"/>
      <c r="C62" s="288"/>
      <c r="D62" s="288"/>
      <c r="E62" s="288"/>
      <c r="F62" s="288"/>
      <c r="G62" s="288"/>
      <c r="H62" s="288"/>
      <c r="I62" s="288"/>
      <c r="J62" s="288"/>
    </row>
    <row r="64" spans="1:10" ht="12" customHeight="1" x14ac:dyDescent="0.25">
      <c r="A64" s="289" t="s">
        <v>214</v>
      </c>
      <c r="B64" s="289"/>
      <c r="C64" s="289"/>
      <c r="D64" s="289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ht="12" customHeight="1" x14ac:dyDescent="0.25">
      <c r="A66" s="82"/>
      <c r="B66" s="82"/>
      <c r="C66" s="82"/>
      <c r="D66" s="82"/>
    </row>
    <row r="67" spans="1:10" ht="60" customHeight="1" x14ac:dyDescent="0.25">
      <c r="A67" s="14"/>
      <c r="B67" s="290"/>
      <c r="C67" s="290"/>
      <c r="D67" s="290"/>
      <c r="E67" s="290"/>
      <c r="F67" s="290"/>
      <c r="G67" s="290"/>
    </row>
    <row r="68" spans="1:10" ht="12" customHeight="1" x14ac:dyDescent="0.25">
      <c r="A68" s="14"/>
      <c r="B68" s="278"/>
      <c r="C68" s="278"/>
      <c r="D68" s="278"/>
      <c r="E68" s="278"/>
      <c r="F68" s="278"/>
      <c r="G68" s="278"/>
    </row>
    <row r="69" spans="1:10" x14ac:dyDescent="0.25">
      <c r="A69" s="14"/>
      <c r="B69" s="278"/>
      <c r="C69" s="278"/>
      <c r="D69" s="278"/>
      <c r="E69" s="278"/>
      <c r="F69" s="278"/>
      <c r="G69" s="278"/>
    </row>
    <row r="70" spans="1:10" ht="15" customHeight="1" x14ac:dyDescent="0.25">
      <c r="A70" s="14"/>
      <c r="B70" s="278"/>
      <c r="C70" s="278"/>
      <c r="D70" s="278"/>
      <c r="E70" s="278"/>
      <c r="F70" s="278"/>
      <c r="G70" s="278"/>
    </row>
    <row r="71" spans="1:10" ht="31.5" customHeight="1" x14ac:dyDescent="0.25">
      <c r="A71" s="14"/>
      <c r="B71" s="88"/>
      <c r="C71" s="88"/>
      <c r="D71" s="88"/>
      <c r="E71" s="88"/>
      <c r="F71" s="88"/>
      <c r="G71" s="88"/>
    </row>
    <row r="72" spans="1:10" ht="50.25" customHeight="1" x14ac:dyDescent="0.25">
      <c r="A72" s="14"/>
      <c r="B72" s="88"/>
      <c r="C72" s="88"/>
      <c r="D72" s="88"/>
      <c r="E72" s="88"/>
      <c r="F72" s="88"/>
      <c r="G72" s="88"/>
    </row>
    <row r="73" spans="1:10" ht="15.95" customHeight="1" x14ac:dyDescent="0.25">
      <c r="A73" s="10"/>
      <c r="B73" s="10"/>
      <c r="C73" s="10"/>
      <c r="D73" s="10"/>
      <c r="E73" s="10"/>
      <c r="F73" s="10"/>
      <c r="G73" s="4"/>
      <c r="H73" s="4"/>
    </row>
    <row r="74" spans="1:10" ht="15.95" customHeight="1" x14ac:dyDescent="0.25"/>
    <row r="75" spans="1:10" ht="15.95" customHeight="1" x14ac:dyDescent="0.25">
      <c r="A75" s="279" t="s">
        <v>13</v>
      </c>
      <c r="B75" s="279"/>
      <c r="C75" s="279"/>
      <c r="E75" s="8"/>
    </row>
    <row r="76" spans="1:10" ht="15.95" customHeight="1" x14ac:dyDescent="0.25"/>
    <row r="77" spans="1:10" s="15" customFormat="1" ht="15.95" customHeight="1" x14ac:dyDescent="0.25">
      <c r="A77" s="1"/>
      <c r="B77" s="1"/>
      <c r="C77" s="1"/>
      <c r="D77" s="1"/>
      <c r="E77" s="9" t="s">
        <v>159</v>
      </c>
      <c r="F77" s="1"/>
      <c r="G77" s="12" t="s">
        <v>48</v>
      </c>
      <c r="H77" s="1"/>
      <c r="I77" s="1"/>
      <c r="J77" s="81"/>
    </row>
    <row r="78" spans="1:10" ht="15.95" customHeight="1" thickBot="1" x14ac:dyDescent="0.3">
      <c r="A78" s="8"/>
      <c r="B78" s="280"/>
      <c r="C78" s="280"/>
      <c r="D78" s="280"/>
      <c r="E78" s="280"/>
      <c r="G78" s="280"/>
      <c r="H78" s="280"/>
      <c r="I78" s="280"/>
      <c r="J78" s="280"/>
    </row>
    <row r="79" spans="1:10" ht="15.95" customHeight="1" x14ac:dyDescent="0.25">
      <c r="B79" s="281" t="s">
        <v>96</v>
      </c>
      <c r="C79" s="281"/>
      <c r="D79" s="281"/>
      <c r="E79" s="281"/>
      <c r="F79" s="26"/>
      <c r="G79" s="281" t="s">
        <v>215</v>
      </c>
      <c r="H79" s="281"/>
      <c r="I79" s="281"/>
      <c r="J79" s="25"/>
    </row>
    <row r="80" spans="1:10" ht="15.95" customHeight="1" x14ac:dyDescent="0.25">
      <c r="B80" s="282" t="e">
        <f>VLOOKUP($F$79,'DATOS 1'!$N$83:$Q$87,4,FALSE)</f>
        <v>#N/A</v>
      </c>
      <c r="C80" s="282"/>
      <c r="D80" s="282"/>
      <c r="E80" s="282"/>
      <c r="G80" s="4" t="e">
        <f>VLOOKUP($J$79,'DATOS 1'!N83:Q87,4,FALSE)</f>
        <v>#N/A</v>
      </c>
      <c r="H80" s="4"/>
      <c r="I80" s="4"/>
    </row>
    <row r="81" spans="2:10" ht="15.95" customHeight="1" x14ac:dyDescent="0.25">
      <c r="B81" s="282" t="e">
        <f>VLOOKUP($F$79,'DATOS 1'!$N$83:$Q$87,2,FALSE)</f>
        <v>#N/A</v>
      </c>
      <c r="C81" s="282"/>
      <c r="D81" s="282"/>
      <c r="E81" s="282"/>
      <c r="G81" s="283" t="e">
        <f>VLOOKUP($J$79,'DATOS 1'!$N$83:$Q$87,2,FALSE)</f>
        <v>#N/A</v>
      </c>
      <c r="H81" s="283"/>
      <c r="I81" s="283"/>
    </row>
    <row r="82" spans="2:10" ht="15.95" customHeight="1" x14ac:dyDescent="0.25">
      <c r="J82" s="81"/>
    </row>
    <row r="83" spans="2:10" ht="15.95" customHeight="1" x14ac:dyDescent="0.25">
      <c r="B83" s="284" t="s">
        <v>187</v>
      </c>
      <c r="C83" s="284"/>
      <c r="D83" s="284"/>
      <c r="E83" s="284"/>
      <c r="F83" s="285"/>
      <c r="G83" s="285"/>
      <c r="J83" s="81"/>
    </row>
    <row r="84" spans="2:10" ht="15.95" customHeight="1" x14ac:dyDescent="0.25">
      <c r="J84" s="81"/>
    </row>
    <row r="85" spans="2:10" ht="15.95" customHeight="1" x14ac:dyDescent="0.25">
      <c r="C85" s="277" t="s">
        <v>22</v>
      </c>
      <c r="D85" s="277"/>
      <c r="E85" s="277"/>
      <c r="F85" s="277"/>
      <c r="G85" s="277"/>
      <c r="H85" s="277"/>
      <c r="J85" s="81"/>
    </row>
    <row r="86" spans="2:10" ht="15.95" customHeight="1" x14ac:dyDescent="0.25"/>
    <row r="87" spans="2:10" ht="15.95" customHeight="1" x14ac:dyDescent="0.25"/>
    <row r="88" spans="2:10" ht="15.95" customHeight="1" x14ac:dyDescent="0.25"/>
    <row r="89" spans="2:10" ht="15.95" customHeight="1" x14ac:dyDescent="0.25"/>
    <row r="90" spans="2:10" ht="15.95" customHeight="1" x14ac:dyDescent="0.25"/>
    <row r="92" spans="2:10" ht="28.5" customHeight="1" x14ac:dyDescent="0.25"/>
    <row r="93" spans="2:10" ht="15" customHeight="1" x14ac:dyDescent="0.25"/>
    <row r="94" spans="2:10" ht="18" customHeight="1" x14ac:dyDescent="0.25"/>
    <row r="95" spans="2:10" ht="18" customHeight="1" x14ac:dyDescent="0.25"/>
    <row r="96" spans="2:10" ht="18" customHeight="1" x14ac:dyDescent="0.25"/>
    <row r="97" ht="18" customHeight="1" x14ac:dyDescent="0.25"/>
    <row r="124" ht="15.75" customHeight="1" x14ac:dyDescent="0.25"/>
  </sheetData>
  <sheetProtection algorithmName="SHA-512" hashValue="56yYFpWhrjKNqvBEYa62OK+hwPD0MjxBtFLIiMHAt8pY7h6mjYvHQ8NbBg45NHxfO7w984NfCutdzJE7cByq2A==" saltValue="1hZp6dREi5ztv0K6t88xDA==" spinCount="100000" sheet="1" objects="1" scenarios="1"/>
  <mergeCells count="55">
    <mergeCell ref="H11:I11"/>
    <mergeCell ref="A1:J4"/>
    <mergeCell ref="A5:C5"/>
    <mergeCell ref="H5:I5"/>
    <mergeCell ref="A7:B7"/>
    <mergeCell ref="D7:G7"/>
    <mergeCell ref="A8:B8"/>
    <mergeCell ref="D8:I8"/>
    <mergeCell ref="A31:D31"/>
    <mergeCell ref="A17:C17"/>
    <mergeCell ref="D17:G17"/>
    <mergeCell ref="A9:B9"/>
    <mergeCell ref="D9:G9"/>
    <mergeCell ref="A11:C11"/>
    <mergeCell ref="D11:E11"/>
    <mergeCell ref="F11:G11"/>
    <mergeCell ref="A13:E13"/>
    <mergeCell ref="A15:C15"/>
    <mergeCell ref="D15:E15"/>
    <mergeCell ref="A16:C16"/>
    <mergeCell ref="D16:G16"/>
    <mergeCell ref="A23:D23"/>
    <mergeCell ref="E23:J23"/>
    <mergeCell ref="B24:E24"/>
    <mergeCell ref="A25:D25"/>
    <mergeCell ref="A27:I27"/>
    <mergeCell ref="A18:C18"/>
    <mergeCell ref="D18:J18"/>
    <mergeCell ref="A19:C19"/>
    <mergeCell ref="D19:G19"/>
    <mergeCell ref="A21:E21"/>
    <mergeCell ref="A35:D35"/>
    <mergeCell ref="A37:J37"/>
    <mergeCell ref="A39:G39"/>
    <mergeCell ref="A41:G41"/>
    <mergeCell ref="A33:J33"/>
    <mergeCell ref="B68:G68"/>
    <mergeCell ref="A55:E55"/>
    <mergeCell ref="H55:I55"/>
    <mergeCell ref="A57:J62"/>
    <mergeCell ref="A64:D64"/>
    <mergeCell ref="B67:G67"/>
    <mergeCell ref="C85:H85"/>
    <mergeCell ref="B69:G69"/>
    <mergeCell ref="B70:G70"/>
    <mergeCell ref="A75:C75"/>
    <mergeCell ref="B78:E78"/>
    <mergeCell ref="G78:J78"/>
    <mergeCell ref="B79:E79"/>
    <mergeCell ref="G79:I79"/>
    <mergeCell ref="B80:E80"/>
    <mergeCell ref="B81:E81"/>
    <mergeCell ref="G81:I81"/>
    <mergeCell ref="B83:E83"/>
    <mergeCell ref="F83:G83"/>
  </mergeCells>
  <pageMargins left="0.70866141732283472" right="0.70866141732283472" top="0.6692913385826772" bottom="0" header="0.31496062992125984" footer="0.31496062992125984"/>
  <pageSetup scale="95" orientation="portrait" horizontalDpi="4294967293" r:id="rId1"/>
  <headerFooter>
    <oddHeader xml:space="preserve">&amp;C&amp;"-,Negrita"&amp;14
 INFORME DE PESAS NO APTAS
</oddHeader>
    <oddFooter>&amp;R
RT03-F19 Vr.1 (2018-03-15)
&amp;"Arial,Normal"&amp;9&amp;P de &amp;N</oddFooter>
  </headerFooter>
  <rowBreaks count="1" manualBreakCount="1">
    <brk id="53" max="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1'!$N$83:$N$87</xm:f>
          </x14:formula1>
          <xm:sqref>J79</xm:sqref>
        </x14:dataValidation>
        <x14:dataValidation type="list" allowBlank="1" showInputMessage="1" showErrorMessage="1">
          <x14:formula1>
            <xm:f>'DATOS 1'!$N$83:$N$85</xm:f>
          </x14:formula1>
          <xm:sqref>F79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DATOS 1</vt:lpstr>
      <vt:lpstr>RT03- F19</vt:lpstr>
      <vt:lpstr>'DATOS 1'!Print_Area</vt:lpstr>
      <vt:lpstr>'RT03- F19'!Print_Area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</dc:creator>
  <cp:lastModifiedBy>Maria del Carmen Diaz Fonseca</cp:lastModifiedBy>
  <cp:lastPrinted>2018-03-07T20:24:34Z</cp:lastPrinted>
  <dcterms:created xsi:type="dcterms:W3CDTF">2016-03-15T18:31:08Z</dcterms:created>
  <dcterms:modified xsi:type="dcterms:W3CDTF">2018-03-15T16:44:03Z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527352</vt:i4>
  </property>
</Properties>
</file>